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640" windowHeight="10350"/>
  </bookViews>
  <sheets>
    <sheet name="一般公共预算支出经济分类决算表" sheetId="3" r:id="rId1"/>
    <sheet name="一般公共预算收入决算表" sheetId="1" r:id="rId2"/>
    <sheet name="一般公共预算支出决算功能分类表" sheetId="2" r:id="rId3"/>
    <sheet name="政府性基金收支及结余情况表" sheetId="4" r:id="rId4"/>
    <sheet name="政府性基金转移性收支决算表" sheetId="5" r:id="rId5"/>
    <sheet name="税收返还和转移支付情况表" sheetId="6" r:id="rId6"/>
    <sheet name="三公经费汇总情况表" sheetId="7" r:id="rId7"/>
  </sheets>
  <externalReferences>
    <externalReference r:id="rId8"/>
  </externalReferences>
  <calcPr calcId="114210" iterate="1"/>
</workbook>
</file>

<file path=xl/calcChain.xml><?xml version="1.0" encoding="utf-8"?>
<calcChain xmlns="http://schemas.openxmlformats.org/spreadsheetml/2006/main">
  <c r="B6" i="6"/>
  <c r="D23" i="5"/>
  <c r="B23"/>
  <c r="D22"/>
  <c r="D21"/>
  <c r="B17"/>
  <c r="B15"/>
  <c r="D14"/>
  <c r="B14"/>
  <c r="B10"/>
  <c r="D5"/>
  <c r="B5"/>
  <c r="C6" i="4"/>
  <c r="D6"/>
  <c r="E6"/>
  <c r="F6"/>
  <c r="G6"/>
  <c r="H6"/>
  <c r="I6"/>
  <c r="J6"/>
  <c r="K6"/>
  <c r="L6"/>
  <c r="M6"/>
  <c r="P6"/>
  <c r="Q6"/>
  <c r="R6"/>
  <c r="S6"/>
  <c r="T6"/>
  <c r="U6"/>
  <c r="V6"/>
  <c r="W6"/>
  <c r="Z6"/>
  <c r="AA6"/>
  <c r="P7"/>
  <c r="Q7"/>
  <c r="R7"/>
  <c r="S7"/>
  <c r="T7"/>
  <c r="U7"/>
  <c r="V7"/>
  <c r="W7"/>
  <c r="AA7"/>
  <c r="P14"/>
  <c r="Q14"/>
  <c r="R14"/>
  <c r="S14"/>
  <c r="T14"/>
  <c r="U14"/>
  <c r="V14"/>
  <c r="W14"/>
  <c r="AA14"/>
  <c r="P15"/>
  <c r="Q15"/>
  <c r="R15"/>
  <c r="S15"/>
  <c r="T15"/>
  <c r="U15"/>
  <c r="V15"/>
  <c r="W15"/>
  <c r="P22"/>
  <c r="Q22"/>
  <c r="R22"/>
  <c r="S22"/>
  <c r="T22"/>
  <c r="U22"/>
  <c r="V22"/>
  <c r="W22"/>
  <c r="AA22"/>
  <c r="P26"/>
  <c r="Q26"/>
  <c r="R26"/>
  <c r="S26"/>
  <c r="T26"/>
  <c r="U26"/>
  <c r="V26"/>
  <c r="W26"/>
  <c r="AA26"/>
  <c r="P27"/>
  <c r="Q27"/>
  <c r="R27"/>
  <c r="S27"/>
  <c r="T27"/>
  <c r="U27"/>
  <c r="V27"/>
  <c r="W27"/>
  <c r="P33"/>
  <c r="Q33"/>
  <c r="R33"/>
  <c r="S33"/>
  <c r="T33"/>
  <c r="U33"/>
  <c r="V33"/>
  <c r="W33"/>
  <c r="AA33"/>
  <c r="C38"/>
  <c r="D38"/>
  <c r="E38"/>
  <c r="F38"/>
  <c r="G38"/>
  <c r="H38"/>
  <c r="I38"/>
  <c r="J38"/>
  <c r="K38"/>
  <c r="L38"/>
  <c r="M38"/>
  <c r="P38"/>
  <c r="Q38"/>
  <c r="R38"/>
  <c r="S38"/>
  <c r="T38"/>
  <c r="U38"/>
  <c r="V38"/>
  <c r="W38"/>
  <c r="Z38"/>
  <c r="AA38"/>
  <c r="C43"/>
  <c r="D43"/>
  <c r="E43"/>
  <c r="F43"/>
  <c r="G43"/>
  <c r="H43"/>
  <c r="I43"/>
  <c r="J43"/>
  <c r="K43"/>
  <c r="L43"/>
  <c r="M43"/>
  <c r="P43"/>
  <c r="Q43"/>
  <c r="R43"/>
  <c r="S43"/>
  <c r="T43"/>
  <c r="U43"/>
  <c r="V43"/>
  <c r="W43"/>
  <c r="Z43"/>
  <c r="AA43"/>
  <c r="P44"/>
  <c r="Q44"/>
  <c r="R44"/>
  <c r="S44"/>
  <c r="T44"/>
  <c r="U44"/>
  <c r="V44"/>
  <c r="W44"/>
  <c r="P59"/>
  <c r="Q59"/>
  <c r="R59"/>
  <c r="S59"/>
  <c r="T59"/>
  <c r="U59"/>
  <c r="V59"/>
  <c r="W59"/>
  <c r="AA59"/>
  <c r="P60"/>
  <c r="Q60"/>
  <c r="R60"/>
  <c r="S60"/>
  <c r="T60"/>
  <c r="U60"/>
  <c r="V60"/>
  <c r="W60"/>
  <c r="P68"/>
  <c r="Q68"/>
  <c r="R68"/>
  <c r="S68"/>
  <c r="T68"/>
  <c r="U68"/>
  <c r="V68"/>
  <c r="W68"/>
  <c r="AA68"/>
  <c r="P69"/>
  <c r="Q69"/>
  <c r="R69"/>
  <c r="S69"/>
  <c r="T69"/>
  <c r="U69"/>
  <c r="V69"/>
  <c r="W69"/>
  <c r="P75"/>
  <c r="Q75"/>
  <c r="R75"/>
  <c r="S75"/>
  <c r="T75"/>
  <c r="U75"/>
  <c r="V75"/>
  <c r="W75"/>
  <c r="AA75"/>
  <c r="C79"/>
  <c r="D79"/>
  <c r="E79"/>
  <c r="F79"/>
  <c r="G79"/>
  <c r="H79"/>
  <c r="I79"/>
  <c r="J79"/>
  <c r="K79"/>
  <c r="L79"/>
  <c r="M79"/>
  <c r="P79"/>
  <c r="Q79"/>
  <c r="R79"/>
  <c r="S79"/>
  <c r="T79"/>
  <c r="U79"/>
  <c r="V79"/>
  <c r="W79"/>
  <c r="Z79"/>
  <c r="AA79"/>
  <c r="P80"/>
  <c r="Q80"/>
  <c r="R80"/>
  <c r="S80"/>
  <c r="T80"/>
  <c r="U80"/>
  <c r="V80"/>
  <c r="W80"/>
  <c r="P88"/>
  <c r="Q88"/>
  <c r="R88"/>
  <c r="S88"/>
  <c r="T88"/>
  <c r="U88"/>
  <c r="V88"/>
  <c r="W88"/>
  <c r="AA88"/>
  <c r="P89"/>
  <c r="Q89"/>
  <c r="R89"/>
  <c r="S89"/>
  <c r="T89"/>
  <c r="U89"/>
  <c r="V89"/>
  <c r="W89"/>
  <c r="P97"/>
  <c r="Q97"/>
  <c r="R97"/>
  <c r="S97"/>
  <c r="T97"/>
  <c r="U97"/>
  <c r="V97"/>
  <c r="W97"/>
  <c r="AA97"/>
  <c r="P98"/>
  <c r="Q98"/>
  <c r="R98"/>
  <c r="S98"/>
  <c r="T98"/>
  <c r="U98"/>
  <c r="V98"/>
  <c r="W98"/>
  <c r="P104"/>
  <c r="Q104"/>
  <c r="R104"/>
  <c r="S104"/>
  <c r="T104"/>
  <c r="U104"/>
  <c r="V104"/>
  <c r="W104"/>
  <c r="AA104"/>
  <c r="P105"/>
  <c r="Q105"/>
  <c r="R105"/>
  <c r="S105"/>
  <c r="T105"/>
  <c r="U105"/>
  <c r="V105"/>
  <c r="W105"/>
  <c r="C113"/>
  <c r="D113"/>
  <c r="E113"/>
  <c r="F113"/>
  <c r="G113"/>
  <c r="H113"/>
  <c r="I113"/>
  <c r="J113"/>
  <c r="K113"/>
  <c r="L113"/>
  <c r="M113"/>
  <c r="P113"/>
  <c r="Q113"/>
  <c r="R113"/>
  <c r="S113"/>
  <c r="T113"/>
  <c r="U113"/>
  <c r="V113"/>
  <c r="W113"/>
  <c r="Z113"/>
  <c r="AA113"/>
  <c r="P114"/>
  <c r="Q114"/>
  <c r="R114"/>
  <c r="S114"/>
  <c r="T114"/>
  <c r="U114"/>
  <c r="V114"/>
  <c r="W114"/>
  <c r="P121"/>
  <c r="Q121"/>
  <c r="R121"/>
  <c r="S121"/>
  <c r="T121"/>
  <c r="U121"/>
  <c r="V121"/>
  <c r="W121"/>
  <c r="AA121"/>
  <c r="P126"/>
  <c r="Q126"/>
  <c r="R126"/>
  <c r="S126"/>
  <c r="T126"/>
  <c r="U126"/>
  <c r="V126"/>
  <c r="W126"/>
  <c r="AA126"/>
  <c r="P127"/>
  <c r="Q127"/>
  <c r="R127"/>
  <c r="S127"/>
  <c r="T127"/>
  <c r="U127"/>
  <c r="V127"/>
  <c r="W127"/>
  <c r="C132"/>
  <c r="D132"/>
  <c r="E132"/>
  <c r="F132"/>
  <c r="G132"/>
  <c r="H132"/>
  <c r="I132"/>
  <c r="J132"/>
  <c r="K132"/>
  <c r="L132"/>
  <c r="M132"/>
  <c r="P132"/>
  <c r="Q132"/>
  <c r="R132"/>
  <c r="S132"/>
  <c r="T132"/>
  <c r="U132"/>
  <c r="V132"/>
  <c r="W132"/>
  <c r="Z132"/>
  <c r="AA132"/>
  <c r="P133"/>
  <c r="Q133"/>
  <c r="R133"/>
  <c r="S133"/>
  <c r="T133"/>
  <c r="U133"/>
  <c r="V133"/>
  <c r="W133"/>
  <c r="P140"/>
  <c r="Q140"/>
  <c r="R140"/>
  <c r="S140"/>
  <c r="T140"/>
  <c r="U140"/>
  <c r="V140"/>
  <c r="W140"/>
  <c r="AA140"/>
  <c r="P141"/>
  <c r="Q141"/>
  <c r="R141"/>
  <c r="S141"/>
  <c r="T141"/>
  <c r="U141"/>
  <c r="V141"/>
  <c r="W141"/>
  <c r="P148"/>
  <c r="Q148"/>
  <c r="R148"/>
  <c r="S148"/>
  <c r="T148"/>
  <c r="U148"/>
  <c r="V148"/>
  <c r="W148"/>
  <c r="AA148"/>
  <c r="P149"/>
  <c r="Q149"/>
  <c r="R149"/>
  <c r="S149"/>
  <c r="T149"/>
  <c r="U149"/>
  <c r="V149"/>
  <c r="W149"/>
  <c r="P156"/>
  <c r="Q156"/>
  <c r="R156"/>
  <c r="S156"/>
  <c r="T156"/>
  <c r="U156"/>
  <c r="V156"/>
  <c r="W156"/>
  <c r="AA156"/>
  <c r="P157"/>
  <c r="Q157"/>
  <c r="R157"/>
  <c r="S157"/>
  <c r="T157"/>
  <c r="U157"/>
  <c r="V157"/>
  <c r="W157"/>
  <c r="P164"/>
  <c r="Q164"/>
  <c r="R164"/>
  <c r="S164"/>
  <c r="T164"/>
  <c r="U164"/>
  <c r="V164"/>
  <c r="W164"/>
  <c r="AA164"/>
  <c r="P173"/>
  <c r="Q173"/>
  <c r="R173"/>
  <c r="S173"/>
  <c r="T173"/>
  <c r="U173"/>
  <c r="V173"/>
  <c r="W173"/>
  <c r="AA173"/>
  <c r="P180"/>
  <c r="Q180"/>
  <c r="R180"/>
  <c r="S180"/>
  <c r="T180"/>
  <c r="U180"/>
  <c r="V180"/>
  <c r="W180"/>
  <c r="AA180"/>
  <c r="P189"/>
  <c r="Q189"/>
  <c r="R189"/>
  <c r="S189"/>
  <c r="T189"/>
  <c r="U189"/>
  <c r="V189"/>
  <c r="W189"/>
  <c r="AA189"/>
  <c r="P190"/>
  <c r="Q190"/>
  <c r="R190"/>
  <c r="S190"/>
  <c r="T190"/>
  <c r="U190"/>
  <c r="V190"/>
  <c r="W190"/>
  <c r="P199"/>
  <c r="Q199"/>
  <c r="R199"/>
  <c r="S199"/>
  <c r="T199"/>
  <c r="U199"/>
  <c r="V199"/>
  <c r="W199"/>
  <c r="AA199"/>
  <c r="P200"/>
  <c r="Q200"/>
  <c r="R200"/>
  <c r="S200"/>
  <c r="T200"/>
  <c r="U200"/>
  <c r="V200"/>
  <c r="W200"/>
  <c r="C208"/>
  <c r="D208"/>
  <c r="E208"/>
  <c r="F208"/>
  <c r="G208"/>
  <c r="H208"/>
  <c r="I208"/>
  <c r="J208"/>
  <c r="K208"/>
  <c r="L208"/>
  <c r="M208"/>
  <c r="P208"/>
  <c r="Q208"/>
  <c r="R208"/>
  <c r="S208"/>
  <c r="T208"/>
  <c r="U208"/>
  <c r="V208"/>
  <c r="W208"/>
  <c r="Z208"/>
  <c r="AA208"/>
  <c r="P212"/>
  <c r="Q212"/>
  <c r="R212"/>
  <c r="S212"/>
  <c r="T212"/>
  <c r="U212"/>
  <c r="V212"/>
  <c r="W212"/>
  <c r="AA212"/>
  <c r="AA218"/>
  <c r="AA219"/>
  <c r="C220"/>
  <c r="D220"/>
  <c r="E220"/>
  <c r="F220"/>
  <c r="G220"/>
  <c r="H220"/>
  <c r="I220"/>
  <c r="J220"/>
  <c r="K220"/>
  <c r="L220"/>
  <c r="M220"/>
  <c r="P220"/>
  <c r="Q220"/>
  <c r="R220"/>
  <c r="S220"/>
  <c r="T220"/>
  <c r="U220"/>
  <c r="V220"/>
  <c r="W220"/>
  <c r="Z220"/>
  <c r="AA220"/>
  <c r="C229"/>
  <c r="D229"/>
  <c r="E229"/>
  <c r="F229"/>
  <c r="G229"/>
  <c r="H229"/>
  <c r="I229"/>
  <c r="J229"/>
  <c r="K229"/>
  <c r="L229"/>
  <c r="M229"/>
  <c r="P229"/>
  <c r="Q229"/>
  <c r="R229"/>
  <c r="S229"/>
  <c r="T229"/>
  <c r="U229"/>
  <c r="V229"/>
  <c r="W229"/>
  <c r="Z229"/>
  <c r="AA229"/>
  <c r="P230"/>
  <c r="Q230"/>
  <c r="R230"/>
  <c r="S230"/>
  <c r="T230"/>
  <c r="U230"/>
  <c r="V230"/>
  <c r="W230"/>
  <c r="AA244"/>
  <c r="P245"/>
  <c r="Q245"/>
  <c r="R245"/>
  <c r="S245"/>
  <c r="T245"/>
  <c r="U245"/>
  <c r="V245"/>
  <c r="W245"/>
  <c r="AA245"/>
  <c r="C6" i="3"/>
  <c r="D6"/>
  <c r="E6"/>
  <c r="F6"/>
  <c r="C7"/>
  <c r="C8"/>
  <c r="C9"/>
  <c r="C10"/>
  <c r="C11"/>
  <c r="C12"/>
  <c r="C13"/>
  <c r="C14"/>
  <c r="C15"/>
  <c r="C16"/>
  <c r="D16"/>
  <c r="E16"/>
  <c r="F16"/>
  <c r="C17"/>
  <c r="C18"/>
  <c r="C19"/>
  <c r="C20"/>
  <c r="C21"/>
  <c r="C22"/>
  <c r="C23"/>
  <c r="C24"/>
  <c r="C25"/>
  <c r="C26"/>
  <c r="C27"/>
  <c r="C28"/>
  <c r="C29"/>
  <c r="C30"/>
  <c r="C31"/>
  <c r="C32"/>
  <c r="C33"/>
  <c r="C34"/>
  <c r="C35"/>
  <c r="C36"/>
  <c r="C37"/>
  <c r="C38"/>
  <c r="C39"/>
  <c r="C40"/>
  <c r="C41"/>
  <c r="C42"/>
  <c r="C43"/>
  <c r="C44"/>
  <c r="D44"/>
  <c r="E44"/>
  <c r="F44"/>
  <c r="C45"/>
  <c r="C46"/>
  <c r="C47"/>
  <c r="C48"/>
  <c r="C49"/>
  <c r="C50"/>
  <c r="C51"/>
  <c r="C52"/>
  <c r="C53"/>
  <c r="C54"/>
  <c r="C55"/>
  <c r="C56"/>
  <c r="C57"/>
  <c r="C58"/>
  <c r="C59"/>
  <c r="C60"/>
  <c r="C61"/>
  <c r="D61"/>
  <c r="E61"/>
  <c r="F61"/>
  <c r="C62"/>
  <c r="C63"/>
  <c r="C64"/>
  <c r="C65"/>
  <c r="C66"/>
  <c r="D66"/>
  <c r="E66"/>
  <c r="F66"/>
  <c r="C67"/>
  <c r="C68"/>
  <c r="C69"/>
  <c r="D69"/>
  <c r="E69"/>
  <c r="F69"/>
  <c r="C70"/>
  <c r="C71"/>
  <c r="C72"/>
  <c r="D72"/>
  <c r="E72"/>
  <c r="F72"/>
  <c r="C73"/>
  <c r="C74"/>
  <c r="C75"/>
  <c r="C76"/>
  <c r="C77"/>
  <c r="C78"/>
  <c r="C79"/>
  <c r="C80"/>
  <c r="C81"/>
  <c r="C82"/>
  <c r="C83"/>
  <c r="D83"/>
  <c r="E83"/>
  <c r="F83"/>
  <c r="C84"/>
  <c r="C85"/>
  <c r="C86"/>
  <c r="C87"/>
  <c r="C88"/>
  <c r="C89"/>
  <c r="C90"/>
  <c r="C91"/>
  <c r="C92"/>
  <c r="C93"/>
  <c r="C94"/>
  <c r="C95"/>
  <c r="C96"/>
  <c r="C97"/>
  <c r="C98"/>
  <c r="C99"/>
  <c r="D99"/>
  <c r="E99"/>
  <c r="F99"/>
  <c r="C100"/>
  <c r="C101"/>
  <c r="C102"/>
  <c r="C103"/>
  <c r="C104"/>
  <c r="C105"/>
  <c r="C106"/>
  <c r="D106"/>
  <c r="E106"/>
  <c r="F106"/>
  <c r="C5" i="2"/>
  <c r="C6"/>
  <c r="C7"/>
  <c r="C19"/>
  <c r="C28"/>
  <c r="C40"/>
  <c r="C52"/>
  <c r="C63"/>
  <c r="C74"/>
  <c r="C86"/>
  <c r="C95"/>
  <c r="C105"/>
  <c r="C120"/>
  <c r="C129"/>
  <c r="C140"/>
  <c r="C152"/>
  <c r="C162"/>
  <c r="C175"/>
  <c r="C182"/>
  <c r="C189"/>
  <c r="C198"/>
  <c r="C204"/>
  <c r="C211"/>
  <c r="C219"/>
  <c r="C226"/>
  <c r="C232"/>
  <c r="C238"/>
  <c r="C244"/>
  <c r="C250"/>
  <c r="C256"/>
  <c r="C259"/>
  <c r="C260"/>
  <c r="C267"/>
  <c r="C270"/>
  <c r="C277"/>
  <c r="C283"/>
  <c r="C287"/>
  <c r="C289"/>
  <c r="C294"/>
  <c r="C296"/>
  <c r="C297"/>
  <c r="C299"/>
  <c r="C301"/>
  <c r="C303"/>
  <c r="C312"/>
  <c r="C314"/>
  <c r="C315"/>
  <c r="C325"/>
  <c r="C347"/>
  <c r="C354"/>
  <c r="C366"/>
  <c r="C375"/>
  <c r="C389"/>
  <c r="C398"/>
  <c r="C407"/>
  <c r="C415"/>
  <c r="C423"/>
  <c r="C432"/>
  <c r="C435"/>
  <c r="C436"/>
  <c r="C441"/>
  <c r="C450"/>
  <c r="C457"/>
  <c r="C463"/>
  <c r="C467"/>
  <c r="C471"/>
  <c r="C475"/>
  <c r="C481"/>
  <c r="C488"/>
  <c r="C490"/>
  <c r="C491"/>
  <c r="C496"/>
  <c r="C505"/>
  <c r="C511"/>
  <c r="C517"/>
  <c r="C522"/>
  <c r="C527"/>
  <c r="C534"/>
  <c r="C538"/>
  <c r="C541"/>
  <c r="C546"/>
  <c r="C547"/>
  <c r="C561"/>
  <c r="C569"/>
  <c r="C580"/>
  <c r="C591"/>
  <c r="C595"/>
  <c r="C596"/>
  <c r="C610"/>
  <c r="C621"/>
  <c r="C629"/>
  <c r="C631"/>
  <c r="C640"/>
  <c r="C644"/>
  <c r="C655"/>
  <c r="C663"/>
  <c r="C669"/>
  <c r="C676"/>
  <c r="C684"/>
  <c r="C689"/>
  <c r="C694"/>
  <c r="C697"/>
  <c r="C700"/>
  <c r="C703"/>
  <c r="C706"/>
  <c r="C709"/>
  <c r="C711"/>
  <c r="C712"/>
  <c r="C717"/>
  <c r="C730"/>
  <c r="C734"/>
  <c r="C746"/>
  <c r="C756"/>
  <c r="C759"/>
  <c r="C763"/>
  <c r="C773"/>
  <c r="C775"/>
  <c r="C776"/>
  <c r="C785"/>
  <c r="C789"/>
  <c r="C798"/>
  <c r="C804"/>
  <c r="C810"/>
  <c r="C816"/>
  <c r="C819"/>
  <c r="C822"/>
  <c r="C824"/>
  <c r="C826"/>
  <c r="C832"/>
  <c r="C834"/>
  <c r="C836"/>
  <c r="C851"/>
  <c r="C853"/>
  <c r="C854"/>
  <c r="C866"/>
  <c r="C868"/>
  <c r="C871"/>
  <c r="C873"/>
  <c r="C875"/>
  <c r="C877"/>
  <c r="C878"/>
  <c r="C904"/>
  <c r="C932"/>
  <c r="C960"/>
  <c r="C971"/>
  <c r="C982"/>
  <c r="C988"/>
  <c r="C995"/>
  <c r="C1002"/>
  <c r="C1006"/>
  <c r="C1009"/>
  <c r="C1010"/>
  <c r="C1040"/>
  <c r="C1050"/>
  <c r="C1060"/>
  <c r="C1065"/>
  <c r="C1072"/>
  <c r="C1077"/>
  <c r="C1080"/>
  <c r="C1081"/>
  <c r="C1091"/>
  <c r="C1107"/>
  <c r="C1112"/>
  <c r="C1126"/>
  <c r="C1135"/>
  <c r="C1142"/>
  <c r="C1149"/>
  <c r="C1156"/>
  <c r="C1157"/>
  <c r="C1167"/>
  <c r="C1174"/>
  <c r="C1180"/>
  <c r="C1183"/>
  <c r="C1184"/>
  <c r="C1191"/>
  <c r="C1201"/>
  <c r="C1207"/>
  <c r="C1210"/>
  <c r="C1212"/>
  <c r="C1222"/>
  <c r="C1223"/>
  <c r="C1243"/>
  <c r="C1263"/>
  <c r="C1272"/>
  <c r="C1285"/>
  <c r="C1300"/>
  <c r="C1302"/>
  <c r="C1303"/>
  <c r="C1312"/>
  <c r="C1316"/>
  <c r="C1320"/>
  <c r="C1321"/>
  <c r="C1336"/>
  <c r="C1350"/>
  <c r="C1356"/>
  <c r="C1362"/>
  <c r="C1374"/>
  <c r="C1375"/>
  <c r="C1377"/>
  <c r="C1379"/>
  <c r="C1384"/>
  <c r="C1389"/>
  <c r="C793" i="1"/>
  <c r="C787"/>
  <c r="C784"/>
  <c r="C778"/>
  <c r="C772"/>
  <c r="C768"/>
  <c r="C762"/>
  <c r="C757"/>
  <c r="C748"/>
  <c r="C745"/>
  <c r="C744"/>
  <c r="C739"/>
  <c r="C736"/>
  <c r="C734"/>
  <c r="C731"/>
  <c r="C727"/>
  <c r="C726"/>
  <c r="C718"/>
  <c r="C694"/>
  <c r="C693"/>
  <c r="C691"/>
  <c r="C688"/>
  <c r="C686"/>
  <c r="C683"/>
  <c r="C678"/>
  <c r="C676"/>
  <c r="C674"/>
  <c r="C671"/>
  <c r="C669"/>
  <c r="C665"/>
  <c r="C661"/>
  <c r="C656"/>
  <c r="C652"/>
  <c r="C645"/>
  <c r="C634"/>
  <c r="C622"/>
  <c r="C615"/>
  <c r="C610"/>
  <c r="C577"/>
  <c r="C571"/>
  <c r="C560"/>
  <c r="C557"/>
  <c r="C552"/>
  <c r="C549"/>
  <c r="C546"/>
  <c r="C538"/>
  <c r="C533"/>
  <c r="C524"/>
  <c r="C517"/>
  <c r="C514"/>
  <c r="C511"/>
  <c r="C506"/>
  <c r="C504"/>
  <c r="C498"/>
  <c r="C496"/>
  <c r="C488"/>
  <c r="C485"/>
  <c r="C482"/>
  <c r="C480"/>
  <c r="C478"/>
  <c r="C476"/>
  <c r="C474"/>
  <c r="C471"/>
  <c r="C453"/>
  <c r="C451"/>
  <c r="C448"/>
  <c r="C444"/>
  <c r="C441"/>
  <c r="C438"/>
  <c r="C435"/>
  <c r="C433"/>
  <c r="C429"/>
  <c r="C426"/>
  <c r="C423"/>
  <c r="C417"/>
  <c r="C413"/>
  <c r="C409"/>
  <c r="C389"/>
  <c r="C388"/>
  <c r="C385"/>
  <c r="C366"/>
  <c r="C363"/>
  <c r="C360"/>
  <c r="C359"/>
  <c r="C358"/>
  <c r="C354"/>
  <c r="C351"/>
  <c r="C347"/>
  <c r="C341"/>
  <c r="C337"/>
  <c r="C336"/>
  <c r="C333"/>
  <c r="C330"/>
  <c r="C327"/>
  <c r="C318"/>
  <c r="C309"/>
  <c r="C304"/>
  <c r="C303"/>
  <c r="C294"/>
  <c r="C281"/>
  <c r="C280"/>
  <c r="C276"/>
  <c r="C271"/>
  <c r="C270"/>
  <c r="C264"/>
  <c r="C259"/>
  <c r="C247"/>
  <c r="C238"/>
  <c r="C234"/>
  <c r="C230"/>
  <c r="C207"/>
  <c r="C203"/>
  <c r="C198"/>
  <c r="C193"/>
  <c r="C188"/>
  <c r="C183"/>
  <c r="C178"/>
  <c r="C173"/>
  <c r="C168"/>
  <c r="C163"/>
  <c r="C158"/>
  <c r="C153"/>
  <c r="C148"/>
  <c r="C132"/>
  <c r="C122"/>
  <c r="C116"/>
  <c r="C112"/>
  <c r="C103"/>
  <c r="C86"/>
  <c r="C76"/>
  <c r="C74"/>
  <c r="C67"/>
  <c r="C55"/>
  <c r="C54"/>
  <c r="C51"/>
  <c r="C40"/>
  <c r="C37"/>
  <c r="C33"/>
  <c r="C8"/>
  <c r="C7"/>
  <c r="C6"/>
  <c r="C5"/>
</calcChain>
</file>

<file path=xl/sharedStrings.xml><?xml version="1.0" encoding="utf-8"?>
<sst xmlns="http://schemas.openxmlformats.org/spreadsheetml/2006/main" count="2922" uniqueCount="2516">
  <si>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</si>
  <si>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</si>
  <si>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</si>
  <si>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</si>
  <si>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国家留成油上缴收入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</si>
  <si>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</si>
  <si>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</si>
  <si>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</si>
  <si>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</si>
  <si>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</si>
  <si>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</si>
  <si>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育林基金收入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</si>
  <si>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</si>
  <si>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</si>
  <si>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</si>
  <si>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</si>
  <si>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</si>
  <si>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</si>
  <si>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</si>
  <si>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</si>
  <si>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</si>
  <si>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</si>
  <si>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</si>
  <si>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口岸以外边防检查监护费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</si>
  <si>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</si>
  <si>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</si>
  <si>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</si>
  <si>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</si>
  <si>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</si>
  <si>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机动车抵押登记费</t>
  </si>
  <si>
    <t xml:space="preserve">      机动车安全技术检验费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</si>
  <si>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</si>
  <si>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</si>
  <si>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</si>
  <si>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</si>
  <si>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</si>
  <si>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</si>
  <si>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</si>
  <si>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</si>
  <si>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</si>
  <si>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培训费、资料工本费和住宿费</t>
  </si>
  <si>
    <t xml:space="preserve">      其他缴入国库的法院行政事业性收费</t>
  </si>
  <si>
    <t xml:space="preserve">    司法行政事业性收费收入</t>
  </si>
  <si>
    <t xml:space="preserve">      公证费</t>
  </si>
  <si>
    <t xml:space="preserve">      司法考试考务费</t>
  </si>
  <si>
    <t xml:space="preserve">      其他缴入国库的司法行政事业性收费</t>
  </si>
  <si>
    <t xml:space="preserve">    外交行政事业性收费收入</t>
  </si>
  <si>
    <t xml:space="preserve">      护照费</t>
  </si>
  <si>
    <t xml:space="preserve">      认证费</t>
  </si>
  <si>
    <t xml:space="preserve">      签证费</t>
  </si>
  <si>
    <t xml:space="preserve">      驻外使领馆公证翻译费</t>
  </si>
  <si>
    <t xml:space="preserve">      其他缴入国库的外交行政事业性收费</t>
  </si>
  <si>
    <t xml:space="preserve">    工商行政事业性收费收入</t>
  </si>
  <si>
    <t xml:space="preserve">      商标注册收费</t>
  </si>
  <si>
    <t xml:space="preserve">      其他缴入国库的工商行政事业性收费</t>
  </si>
  <si>
    <t xml:space="preserve">    商贸行政事业性收费收入</t>
  </si>
  <si>
    <t xml:space="preserve">      证书工本费</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</si>
  <si>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</si>
  <si>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</si>
  <si>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</si>
  <si>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</si>
  <si>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</si>
  <si>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</si>
  <si>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</si>
  <si>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进口货物滞报金</t>
  </si>
  <si>
    <t xml:space="preserve">      其他缴入国库的海关行政事业性收费</t>
  </si>
  <si>
    <t xml:space="preserve">    审计行政事业性收费收入</t>
  </si>
  <si>
    <t xml:space="preserve">      其他缴入国库的审计行政事业性收费</t>
  </si>
  <si>
    <t xml:space="preserve">    人口和计划生育行政事业性收费收入</t>
  </si>
  <si>
    <t xml:space="preserve">      社会抚养费</t>
  </si>
  <si>
    <t xml:space="preserve">      其他缴入国库的人口和计划生育行政事业性收费</t>
  </si>
  <si>
    <t xml:space="preserve">    国管局行政事业性收费收入</t>
  </si>
  <si>
    <t xml:space="preserve">      会计从业资格考试费</t>
  </si>
  <si>
    <t xml:space="preserve">      工人技术等级鉴定考核费</t>
  </si>
  <si>
    <t xml:space="preserve">      其他缴入国库的国管局行政事业性收费</t>
  </si>
  <si>
    <t xml:space="preserve">    外专局行政事业性收费收入</t>
  </si>
  <si>
    <t xml:space="preserve">      出国培训备选人员外语考务费、考试费</t>
  </si>
  <si>
    <t xml:space="preserve">      其他缴入国库的外专局行政事业性收费</t>
  </si>
  <si>
    <t xml:space="preserve">    保密行政事业性收费收入</t>
  </si>
  <si>
    <t xml:space="preserve">      其他缴入国库的保密行政事业性收费</t>
  </si>
  <si>
    <t xml:space="preserve">    质量监督检验检疫行政事业性收费收入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</si>
  <si>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</si>
  <si>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</si>
  <si>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</si>
  <si>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</si>
  <si>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</si>
  <si>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棉花监督检验费</t>
  </si>
  <si>
    <t xml:space="preserve">      锅炉、压力容器检验费</t>
  </si>
  <si>
    <t xml:space="preserve">      计量收费</t>
  </si>
  <si>
    <t xml:space="preserve">      出入境检验检疫收费</t>
  </si>
  <si>
    <t xml:space="preserve">      检疫处理等业务收费</t>
  </si>
  <si>
    <t xml:space="preserve">      实验室检验项目、鉴定收费</t>
  </si>
  <si>
    <t xml:space="preserve">      设备监理单位资格评审费</t>
  </si>
  <si>
    <t xml:space="preserve">      滞纳金</t>
  </si>
  <si>
    <t xml:space="preserve">      特种设备检验检测费</t>
  </si>
  <si>
    <t xml:space="preserve">      产品质量监督检验费</t>
  </si>
  <si>
    <t xml:space="preserve">      其他缴入国库的质检行政事业性收费</t>
  </si>
  <si>
    <t xml:space="preserve">    出版行政事业性收费收入</t>
  </si>
  <si>
    <t xml:space="preserve">      计算机软件著作权登记费</t>
  </si>
  <si>
    <t xml:space="preserve">      其他缴入国库的出版行政事业性收费</t>
  </si>
  <si>
    <t xml:space="preserve">    安全生产行政事业性收费收入</t>
  </si>
  <si>
    <t xml:space="preserve">      其他缴入国库的安全生产行政事业性收费</t>
  </si>
  <si>
    <t xml:space="preserve">    档案行政事业性收费收入</t>
  </si>
  <si>
    <t xml:space="preserve">      其他缴入国库的档案行政事业性收费</t>
  </si>
  <si>
    <t xml:space="preserve">    港澳办行政事业性收费收入</t>
  </si>
  <si>
    <t xml:space="preserve">      其他缴入国库的港澳办行政事业性收费</t>
  </si>
  <si>
    <t xml:space="preserve">    贸促会行政事业性收费收入</t>
  </si>
  <si>
    <t xml:space="preserve">      其他缴入国库的贸促会行政事业性收费</t>
  </si>
  <si>
    <t xml:space="preserve">    宗教行政事业性收费收入</t>
  </si>
  <si>
    <t xml:space="preserve">      清真食品认证费</t>
  </si>
  <si>
    <t xml:space="preserve">      其他缴入国库的宗教行政事业性收费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</si>
  <si>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</si>
  <si>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</si>
  <si>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</si>
  <si>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</si>
  <si>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</si>
  <si>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机要交通文件(物件)传递费</t>
  </si>
  <si>
    <t xml:space="preserve">      培训费</t>
  </si>
  <si>
    <t xml:space="preserve">      住宿费</t>
  </si>
  <si>
    <t xml:space="preserve">      学费</t>
  </si>
  <si>
    <t xml:space="preserve">      其他缴入国库的中直管理局行政事业性收费</t>
  </si>
  <si>
    <t xml:space="preserve">    文化行政事业性收费收入</t>
  </si>
  <si>
    <t xml:space="preserve">      其他缴入国库的文化行政事业性收费</t>
  </si>
  <si>
    <t xml:space="preserve">    教育行政事业性收费收入</t>
  </si>
  <si>
    <t xml:space="preserve">      教师资格考试费</t>
  </si>
  <si>
    <t xml:space="preserve">      普通话水平测试费</t>
  </si>
  <si>
    <t xml:space="preserve">      其他缴入国库的教育行政事业性收费</t>
  </si>
  <si>
    <t xml:space="preserve">      公办幼儿园保育费</t>
  </si>
  <si>
    <t xml:space="preserve">      公办幼儿园住宿费</t>
  </si>
  <si>
    <t xml:space="preserve">    科技行政事业性收费收入</t>
  </si>
  <si>
    <t xml:space="preserve">      缴入国库的科技行政事业性收费</t>
  </si>
  <si>
    <t xml:space="preserve">    体育行政事业性收费收入</t>
  </si>
  <si>
    <t xml:space="preserve">      兴奋剂检测费</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</si>
  <si>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</si>
  <si>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</si>
  <si>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</si>
  <si>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</si>
  <si>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非刑事案件财物价格鉴定费</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</si>
  <si>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</si>
  <si>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</si>
  <si>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</si>
  <si>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</si>
  <si>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国土资源行政事业性收费收入</t>
  </si>
  <si>
    <t xml:space="preserve">      土地复垦费</t>
  </si>
  <si>
    <t xml:space="preserve">      土地闲置费</t>
  </si>
  <si>
    <t xml:space="preserve">      土地登记费</t>
  </si>
  <si>
    <t xml:space="preserve">      耕地开垦费</t>
  </si>
  <si>
    <t xml:space="preserve">      地质成果资料费</t>
  </si>
  <si>
    <t xml:space="preserve">      其他缴入国库的国土资源行政事业性收费</t>
  </si>
  <si>
    <t xml:space="preserve">    建设行政事业性收费收入</t>
  </si>
  <si>
    <t xml:space="preserve">      房屋登记费</t>
  </si>
  <si>
    <t xml:space="preserve">      城市道路占用挖掘费</t>
  </si>
  <si>
    <t xml:space="preserve">      白蚁防治费</t>
  </si>
  <si>
    <t xml:space="preserve">      人力资源开发中心收费</t>
  </si>
  <si>
    <t xml:space="preserve">      城镇垃圾处理费</t>
  </si>
  <si>
    <t xml:space="preserve">      住房转让手续费</t>
  </si>
  <si>
    <t xml:space="preserve">      其他缴入国库的建设行政事业性收费</t>
  </si>
  <si>
    <t xml:space="preserve">    知识产权行政事业性收费收入</t>
  </si>
  <si>
    <t xml:space="preserve">      专利收费</t>
  </si>
  <si>
    <t xml:space="preserve">      专利代理人资格考试报名考务费</t>
  </si>
  <si>
    <t xml:space="preserve">      集成电路布图设计保护收费</t>
  </si>
  <si>
    <t xml:space="preserve">      其他缴入国库的知识产权行政事业性收费</t>
  </si>
  <si>
    <t xml:space="preserve">    环保行政事业性收费收入</t>
  </si>
  <si>
    <t xml:space="preserve">      核安全技术审评费</t>
  </si>
  <si>
    <t xml:space="preserve">      化学品进口登记费</t>
  </si>
  <si>
    <t xml:space="preserve">      城市放射性废物送贮费</t>
  </si>
  <si>
    <t xml:space="preserve">      环境监测服务费</t>
  </si>
  <si>
    <t xml:space="preserve">      进口废物环境保护审查登记费</t>
  </si>
  <si>
    <t xml:space="preserve">      其他缴入国库的环保行政事业性收费</t>
  </si>
  <si>
    <t xml:space="preserve">    旅游行政事业性收费收入</t>
  </si>
  <si>
    <t xml:space="preserve">      导游人员资格考试费和等级考核费</t>
  </si>
  <si>
    <t xml:space="preserve">      其他缴入国库的旅游行政事业性收费</t>
  </si>
  <si>
    <t xml:space="preserve">    海洋行政事业性收费收入</t>
  </si>
  <si>
    <t xml:space="preserve">      海洋废弃物收费</t>
  </si>
  <si>
    <t xml:space="preserve">      其他缴入国库的海洋行政事业性收费</t>
  </si>
  <si>
    <t xml:space="preserve">    测绘行政事业性收费收入</t>
  </si>
  <si>
    <t xml:space="preserve">      测绘成果成图资料收费</t>
  </si>
  <si>
    <t xml:space="preserve">      测绘产品质量监督检验费</t>
  </si>
  <si>
    <t xml:space="preserve">      测绘仪器检测收费</t>
  </si>
  <si>
    <t xml:space="preserve">      其他缴入国库的测绘行政事业性收费</t>
  </si>
  <si>
    <t xml:space="preserve">    铁路行政事业性收费收入</t>
  </si>
  <si>
    <t xml:space="preserve">      其他缴入国库的铁路行政事业性收费</t>
  </si>
  <si>
    <t xml:space="preserve">    交通运输行政事业性收费收入</t>
  </si>
  <si>
    <t xml:space="preserve">      民用航空器国籍登记费</t>
  </si>
  <si>
    <t xml:space="preserve">      民用航空器权利登记费</t>
  </si>
  <si>
    <t xml:space="preserve">      航空业务权补偿费</t>
  </si>
  <si>
    <t xml:space="preserve">      适航审查费</t>
  </si>
  <si>
    <t xml:space="preserve">      船舶登记费</t>
  </si>
  <si>
    <t xml:space="preserve">      船舶及船用产品设施检验费</t>
  </si>
  <si>
    <t xml:space="preserve">      长江口航道维护费</t>
  </si>
  <si>
    <t xml:space="preserve">      其他缴入国库的交通运输行政事业性收费</t>
  </si>
  <si>
    <t xml:space="preserve">    工业和信息产业行政事业性收费收入</t>
  </si>
  <si>
    <t xml:space="preserve">      卫星转发器信道费</t>
  </si>
  <si>
    <t xml:space="preserve">      电信网码号资源占用费</t>
  </si>
  <si>
    <t xml:space="preserve">      无线电频率占用费</t>
  </si>
  <si>
    <t xml:space="preserve">      其他缴入国库的工业和信息产业行政事业性收费</t>
  </si>
  <si>
    <t xml:space="preserve">    农业行政事业性收费收入</t>
  </si>
  <si>
    <t xml:space="preserve">      植物新品种保护权收费</t>
  </si>
  <si>
    <t xml:space="preserve">      国内植物检疫费</t>
  </si>
  <si>
    <t xml:space="preserve">      农药登记费</t>
  </si>
  <si>
    <t xml:space="preserve">      新兽药审批费</t>
  </si>
  <si>
    <t xml:space="preserve">      进口兽药注册登记审批、发证收费</t>
  </si>
  <si>
    <t xml:space="preserve">      《进口兽药许可证》审批费</t>
  </si>
  <si>
    <t xml:space="preserve">      生产审批费</t>
  </si>
  <si>
    <t xml:space="preserve">      已生产兽药品种注册登记费</t>
  </si>
  <si>
    <t xml:space="preserve">      农业转基因生物检测费</t>
  </si>
  <si>
    <t xml:space="preserve">      农机监理费</t>
  </si>
  <si>
    <t xml:space="preserve">      渔业资源增殖保护费</t>
  </si>
  <si>
    <t xml:space="preserve">      渔业船舶登记或变更登记费</t>
  </si>
  <si>
    <t xml:space="preserve">      海洋渔业船舶船员考试费</t>
  </si>
  <si>
    <t xml:space="preserve">      农业转基因生物安全评价费</t>
  </si>
  <si>
    <t xml:space="preserve">      农机产品测试检验费</t>
  </si>
  <si>
    <t xml:space="preserve">      新饲料添加剂质量复核检验费</t>
  </si>
  <si>
    <t xml:space="preserve">      进口饲料添加剂质量复核检验费</t>
  </si>
  <si>
    <t xml:space="preserve">      饲料及饲料添加剂委托检验费</t>
  </si>
  <si>
    <t xml:space="preserve">      进口兽药质量标准复核检验费</t>
  </si>
  <si>
    <t xml:space="preserve">      进口兽药检验费</t>
  </si>
  <si>
    <t xml:space="preserve">      出口兽药检验费</t>
  </si>
  <si>
    <t xml:space="preserve">      新兽药质量复核检验费</t>
  </si>
  <si>
    <t xml:space="preserve">      兽药委托检验费</t>
  </si>
  <si>
    <t xml:space="preserve">      农作物委托检验费</t>
  </si>
  <si>
    <t xml:space="preserve">      渔业船舶和船用产品检验费</t>
  </si>
  <si>
    <t xml:space="preserve">      档案使用费</t>
  </si>
  <si>
    <t xml:space="preserve">      档案保管费</t>
  </si>
  <si>
    <t xml:space="preserve">      工人技术等级考核或职业技能鉴定费</t>
  </si>
  <si>
    <t xml:space="preserve">      农药实验费</t>
  </si>
  <si>
    <t xml:space="preserve">      执业兽医资格考试考务费</t>
  </si>
  <si>
    <t xml:space="preserve">      草原植被恢复费收入</t>
  </si>
  <si>
    <t xml:space="preserve">      其他缴入国库的农业行政事业性收费</t>
  </si>
  <si>
    <t xml:space="preserve">    林业行政事业性收费收入</t>
  </si>
  <si>
    <t xml:space="preserve">      林权勘测费</t>
  </si>
  <si>
    <t xml:space="preserve">      林权证收费</t>
  </si>
  <si>
    <t xml:space="preserve">      其他缴入国库的林业行政事业性收费</t>
  </si>
  <si>
    <t xml:space="preserve">    水利行政事业性收费收入</t>
  </si>
  <si>
    <t xml:space="preserve">      河道采砂管理费</t>
  </si>
  <si>
    <t xml:space="preserve">      河道工程修建维护管理费</t>
  </si>
  <si>
    <t xml:space="preserve">      长江河道砂石资源费</t>
  </si>
  <si>
    <t xml:space="preserve">      水土保持补偿费</t>
  </si>
  <si>
    <t xml:space="preserve">      其他缴入国库的水利行政事业性收费</t>
  </si>
  <si>
    <t xml:space="preserve">    卫生行政事业性收费收入</t>
  </si>
  <si>
    <t xml:space="preserve">      卫生监测费</t>
  </si>
  <si>
    <t xml:space="preserve">      卫生质量检验费</t>
  </si>
  <si>
    <t xml:space="preserve">      预防性体检费</t>
  </si>
  <si>
    <t xml:space="preserve">      预防接种劳务费</t>
  </si>
  <si>
    <t xml:space="preserve">      委托性卫生防疫服务费</t>
  </si>
  <si>
    <t xml:space="preserve">      疫情处理费</t>
  </si>
  <si>
    <t xml:space="preserve">      医疗事故鉴定费</t>
  </si>
  <si>
    <t xml:space="preserve">      预防接种异常反应鉴定费</t>
  </si>
  <si>
    <t xml:space="preserve">      造血干细胞配型费</t>
  </si>
  <si>
    <t xml:space="preserve">      其他缴入国库的卫生行政事业性收费</t>
  </si>
  <si>
    <t xml:space="preserve">    食品药品监管行政事业性收费收入</t>
  </si>
  <si>
    <t xml:space="preserve">      药品注册费</t>
  </si>
  <si>
    <t xml:space="preserve">      医疗器械产品注册费</t>
  </si>
  <si>
    <t xml:space="preserve">      GMP认证费</t>
  </si>
  <si>
    <t xml:space="preserve">      GSP认证费</t>
  </si>
  <si>
    <t xml:space="preserve">      药品行政保护费</t>
  </si>
  <si>
    <t xml:space="preserve">      中药品种保护费</t>
  </si>
  <si>
    <t xml:space="preserve">      药品检验费</t>
  </si>
  <si>
    <t xml:space="preserve">      医疗器械产品检验费</t>
  </si>
  <si>
    <t xml:space="preserve">      登记费</t>
  </si>
  <si>
    <t xml:space="preserve">      其他缴入国库的食品药品监管行政事业性收费</t>
  </si>
  <si>
    <t xml:space="preserve">    民政行政事业性收费收入</t>
  </si>
  <si>
    <t xml:space="preserve">      婚姻登记证书工本费</t>
  </si>
  <si>
    <t xml:space="preserve">      收养登记费</t>
  </si>
  <si>
    <t xml:space="preserve">      殡葬收费</t>
  </si>
  <si>
    <t xml:space="preserve">      其他缴入国库的民政行政事业性收费</t>
  </si>
  <si>
    <t xml:space="preserve">    人力资源和社会保障行政事业性收费收入</t>
  </si>
  <si>
    <t xml:space="preserve">      职业技能鉴定费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</si>
  <si>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</si>
  <si>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</si>
  <si>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</si>
  <si>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</si>
  <si>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</si>
  <si>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</si>
  <si>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银监会行政事业性收费收入</t>
  </si>
  <si>
    <t xml:space="preserve">      机构监管费</t>
  </si>
  <si>
    <t xml:space="preserve">      业务监管费</t>
  </si>
  <si>
    <t xml:space="preserve">      其他缴入国库的银监会行政事业性收费</t>
  </si>
  <si>
    <t xml:space="preserve">    保监会行政事业性收费收入</t>
  </si>
  <si>
    <t xml:space="preserve">      保险业务监管费</t>
  </si>
  <si>
    <t xml:space="preserve">      其他缴入国库的保监会行政事业性收费</t>
  </si>
  <si>
    <t xml:space="preserve">    电力市场监管行政事业性收费收入</t>
  </si>
  <si>
    <t xml:space="preserve">      其他缴入国库的电力市场监管行政事业性收费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</si>
  <si>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</si>
  <si>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</si>
  <si>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</si>
  <si>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</si>
  <si>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</si>
  <si>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</si>
  <si>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</si>
  <si>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</si>
  <si>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资料工本费</t>
  </si>
  <si>
    <t xml:space="preserve">      其他缴入国库的监察行政事业性收费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</si>
  <si>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</si>
  <si>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</si>
  <si>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</si>
  <si>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南水北调办行政事业性收费收入</t>
  </si>
  <si>
    <t xml:space="preserve">      缴入国库的南水北调办行政事业性收费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</si>
  <si>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</si>
  <si>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</si>
  <si>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</si>
  <si>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</si>
  <si>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</si>
  <si>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</si>
  <si>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</si>
  <si>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</si>
  <si>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</si>
  <si>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工商罚没收入</t>
  </si>
  <si>
    <t xml:space="preserve">      新闻出版罚没收入</t>
  </si>
  <si>
    <t xml:space="preserve">      技术监督罚没收入</t>
  </si>
  <si>
    <t xml:space="preserve">      税务部门罚没收入</t>
  </si>
  <si>
    <t xml:space="preserve">      海关罚没收入</t>
  </si>
  <si>
    <t xml:space="preserve">      食品药品监督罚没收入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</si>
  <si>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</si>
  <si>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</si>
  <si>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</si>
  <si>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</si>
  <si>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</si>
  <si>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</si>
  <si>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</si>
  <si>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渔政罚没收入</t>
  </si>
  <si>
    <t xml:space="preserve">      银行监督罚没收入</t>
  </si>
  <si>
    <t xml:space="preserve">      民航罚没收入</t>
  </si>
  <si>
    <t xml:space="preserve">      电力监管罚没收入</t>
  </si>
  <si>
    <t xml:space="preserve">      交强险罚没收入</t>
  </si>
  <si>
    <t xml:space="preserve">      物价罚没收入</t>
  </si>
  <si>
    <t xml:space="preserve">      其他一般罚没收入</t>
  </si>
  <si>
    <t xml:space="preserve">    缉私罚没收入</t>
  </si>
  <si>
    <t xml:space="preserve">      公安缉私罚没收入</t>
  </si>
  <si>
    <t xml:space="preserve">      工商缉私罚没收入</t>
  </si>
  <si>
    <t xml:space="preserve">      海关缉私罚没收入</t>
  </si>
  <si>
    <t xml:space="preserve">      边防武警缉私罚没收入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</si>
  <si>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</si>
  <si>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</si>
  <si>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</si>
  <si>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</si>
  <si>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</si>
  <si>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</si>
  <si>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</si>
  <si>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</si>
  <si>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</si>
  <si>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</si>
  <si>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</si>
  <si>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</si>
  <si>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</si>
  <si>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</si>
  <si>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</si>
  <si>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</si>
  <si>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</si>
  <si>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</si>
  <si>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</si>
  <si>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</si>
  <si>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</si>
  <si>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</si>
  <si>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</si>
  <si>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</si>
  <si>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</si>
  <si>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</si>
  <si>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</si>
  <si>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</si>
  <si>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</si>
  <si>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</si>
  <si>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</si>
  <si>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</si>
  <si>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</si>
  <si>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</si>
  <si>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</si>
  <si>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</si>
  <si>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</si>
  <si>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</si>
  <si>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</si>
  <si>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</si>
  <si>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</si>
  <si>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</si>
  <si>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</si>
  <si>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</si>
  <si>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</si>
  <si>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</si>
  <si>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</si>
  <si>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</si>
  <si>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</si>
  <si>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t>
  </si>
  <si>
    <t xml:space="preserve">      石油特别收益金专项收入</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</si>
  <si>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</si>
  <si>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</si>
  <si>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</si>
  <si>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</si>
  <si>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</si>
  <si>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</si>
  <si>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</si>
  <si>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探矿权、采矿权价款收入</t>
  </si>
  <si>
    <t xml:space="preserve">    排污权出让收入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</si>
  <si>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</si>
  <si>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</si>
  <si>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</si>
  <si>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</si>
  <si>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</si>
  <si>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</si>
  <si>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</si>
  <si>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</si>
  <si>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</si>
  <si>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</si>
  <si>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</si>
  <si>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</si>
  <si>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</si>
  <si>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</si>
  <si>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</si>
  <si>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</si>
  <si>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其他收入(项)</t>
  </si>
  <si>
    <t>2016年度随州经济技术开发区一般公共预算支出决算功能分类录入表</t>
  </si>
  <si>
    <t>录入02表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</si>
  <si>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</si>
  <si>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</si>
  <si>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</si>
  <si>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</si>
  <si>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</si>
  <si>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</si>
  <si>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</si>
  <si>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</si>
  <si>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</si>
  <si>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</si>
  <si>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</si>
  <si>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</si>
  <si>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</si>
  <si>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</si>
  <si>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</si>
  <si>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</si>
  <si>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</si>
  <si>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</si>
  <si>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</si>
  <si>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</si>
  <si>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</si>
  <si>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</si>
  <si>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</si>
  <si>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</si>
  <si>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</si>
  <si>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</si>
  <si>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</si>
  <si>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</si>
  <si>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</si>
  <si>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</si>
  <si>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</si>
  <si>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</si>
  <si>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</si>
  <si>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</si>
  <si>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</si>
  <si>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</si>
  <si>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</si>
  <si>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</si>
  <si>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</si>
  <si>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</si>
  <si>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</si>
  <si>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</si>
  <si>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</si>
  <si>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</si>
  <si>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</si>
  <si>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</si>
  <si>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</si>
  <si>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</si>
  <si>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</si>
  <si>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</si>
  <si>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</si>
  <si>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</si>
  <si>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</si>
  <si>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</si>
  <si>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</si>
  <si>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</si>
  <si>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</si>
  <si>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</si>
  <si>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</si>
  <si>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</si>
  <si>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</si>
  <si>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</si>
  <si>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</si>
  <si>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</si>
  <si>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</si>
  <si>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</si>
  <si>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</si>
  <si>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</si>
  <si>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</si>
  <si>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</si>
  <si>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</si>
  <si>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</si>
  <si>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</si>
  <si>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</si>
  <si>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</si>
  <si>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</si>
  <si>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</si>
  <si>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</si>
  <si>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</si>
  <si>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</si>
  <si>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</si>
  <si>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</si>
  <si>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</si>
  <si>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</si>
  <si>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</si>
  <si>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</si>
  <si>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</si>
  <si>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</si>
  <si>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</si>
  <si>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</si>
  <si>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</si>
  <si>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</si>
  <si>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</si>
  <si>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</si>
  <si>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</si>
  <si>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</si>
  <si>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</si>
  <si>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</si>
  <si>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</si>
  <si>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</si>
  <si>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</si>
  <si>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</si>
  <si>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</si>
  <si>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</si>
  <si>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</si>
  <si>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</si>
  <si>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</si>
  <si>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</si>
  <si>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</si>
  <si>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</si>
  <si>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 xml:space="preserve">  民族事务</t>
  </si>
  <si>
    <t xml:space="preserve">    民族工作专项</t>
  </si>
  <si>
    <t xml:space="preserve">    其他民族事务支出</t>
  </si>
  <si>
    <t xml:space="preserve">  宗教事务</t>
  </si>
  <si>
    <t xml:space="preserve">    宗教工作专项</t>
  </si>
  <si>
    <t xml:space="preserve">    其他宗教事务支出</t>
  </si>
  <si>
    <t xml:space="preserve">  港澳台侨事务</t>
  </si>
  <si>
    <t xml:space="preserve">    港澳事务</t>
  </si>
  <si>
    <t xml:space="preserve">    台湾事务</t>
  </si>
  <si>
    <t xml:space="preserve">    华侨事务</t>
  </si>
  <si>
    <t xml:space="preserve">    其他港澳台侨事务支出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</si>
  <si>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</si>
  <si>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</si>
  <si>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</si>
  <si>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</si>
  <si>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</si>
  <si>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</si>
  <si>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厂务公开</t>
  </si>
  <si>
    <t xml:space="preserve">    工会疗养休养</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</si>
  <si>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</si>
  <si>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</si>
  <si>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</si>
  <si>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</si>
  <si>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</si>
  <si>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</si>
  <si>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</si>
  <si>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</si>
  <si>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</si>
  <si>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</si>
  <si>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</si>
  <si>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</si>
  <si>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</si>
  <si>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</si>
  <si>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</si>
  <si>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</si>
  <si>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</si>
  <si>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</si>
  <si>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</si>
  <si>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</si>
  <si>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</si>
  <si>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</si>
  <si>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</si>
  <si>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</si>
  <si>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对外成套项目援助</t>
  </si>
  <si>
    <t xml:space="preserve">    对外一般物资援助</t>
  </si>
  <si>
    <t xml:space="preserve">    对外科技合作援助</t>
  </si>
  <si>
    <t xml:space="preserve">    对外优惠贷款援助及贴息</t>
  </si>
  <si>
    <t xml:space="preserve">    对外医疗援助</t>
  </si>
  <si>
    <t xml:space="preserve">    其他对外援助支出</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</si>
  <si>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</si>
  <si>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</si>
  <si>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</si>
  <si>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</si>
  <si>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</si>
  <si>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</si>
  <si>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</si>
  <si>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</si>
  <si>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</si>
  <si>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</si>
  <si>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</si>
  <si>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</si>
  <si>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</si>
  <si>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</si>
  <si>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</si>
  <si>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</si>
  <si>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</si>
  <si>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</si>
  <si>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</si>
  <si>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</si>
  <si>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</si>
  <si>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</si>
  <si>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</si>
  <si>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</si>
  <si>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</si>
  <si>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</si>
  <si>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</si>
  <si>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</si>
  <si>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</si>
  <si>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</si>
  <si>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</si>
  <si>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</si>
  <si>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</si>
  <si>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</si>
  <si>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2030699</t>
  </si>
  <si>
    <t xml:space="preserve">    其他国防动员支出</t>
  </si>
  <si>
    <t xml:space="preserve">  其他国防支出(款)</t>
  </si>
  <si>
    <t xml:space="preserve">    其他国防支出(项)</t>
  </si>
  <si>
    <t>公共安全支出</t>
  </si>
  <si>
    <t xml:space="preserve">  武装警察</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</si>
  <si>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</si>
  <si>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</si>
  <si>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</si>
  <si>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</si>
  <si>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</si>
  <si>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</si>
  <si>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</si>
  <si>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</si>
  <si>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其他武装警察支出</t>
  </si>
  <si>
    <t xml:space="preserve">  公安</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</si>
  <si>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</si>
  <si>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</si>
  <si>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</si>
  <si>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</si>
  <si>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</si>
  <si>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</si>
  <si>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</si>
  <si>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</si>
  <si>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</si>
  <si>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</si>
  <si>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</si>
  <si>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</si>
  <si>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</si>
  <si>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2016年度随州经济技术开发区一般公共预算支出经济分类决算录入表（试编）</t>
    <phoneticPr fontId="5" type="noConversion"/>
  </si>
  <si>
    <t xml:space="preserve">    拘押收教场所管理</t>
  </si>
  <si>
    <t xml:space="preserve">    警犬繁育及训养</t>
  </si>
  <si>
    <t xml:space="preserve">    其他公安支出</t>
  </si>
  <si>
    <t xml:space="preserve">  国家安全</t>
  </si>
  <si>
    <t xml:space="preserve">    安全业务</t>
  </si>
  <si>
    <t xml:space="preserve">    其他国家安全支出</t>
  </si>
  <si>
    <t xml:space="preserve">  检察</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</si>
  <si>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</si>
  <si>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</si>
  <si>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</si>
  <si>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</si>
  <si>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</si>
  <si>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</si>
  <si>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</si>
  <si>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</si>
  <si>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</si>
  <si>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</si>
  <si>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</si>
  <si>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</si>
  <si>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</si>
  <si>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</si>
  <si>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</si>
  <si>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</si>
  <si>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</si>
  <si>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司法统一考试</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</si>
  <si>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</si>
  <si>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</si>
  <si>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</si>
  <si>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</si>
  <si>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</si>
  <si>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</si>
  <si>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</si>
  <si>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</si>
  <si>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</si>
  <si>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</si>
  <si>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</si>
  <si>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</si>
  <si>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</si>
  <si>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</si>
  <si>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</si>
  <si>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</si>
  <si>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</si>
  <si>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</si>
  <si>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</si>
  <si>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专项缉私活动支出</t>
  </si>
  <si>
    <t xml:space="preserve">    缉私情报</t>
  </si>
  <si>
    <t xml:space="preserve">    禁毒及缉毒</t>
  </si>
  <si>
    <t xml:space="preserve">    其他缉私警察支出</t>
  </si>
  <si>
    <t xml:space="preserve">  海警</t>
  </si>
  <si>
    <t xml:space="preserve">    公安现役基本支出</t>
  </si>
  <si>
    <t xml:space="preserve">    一般管理事务</t>
  </si>
  <si>
    <t xml:space="preserve">    维权执法业务</t>
  </si>
  <si>
    <t xml:space="preserve">    装备建设和运行维护</t>
  </si>
  <si>
    <t xml:space="preserve">    信息化建设及运行维护</t>
  </si>
  <si>
    <t xml:space="preserve">    基础设施建设及维护</t>
  </si>
  <si>
    <t xml:space="preserve">    其他海警支出</t>
  </si>
  <si>
    <t xml:space="preserve">  其他公共安全支出(款)</t>
  </si>
  <si>
    <t xml:space="preserve">    其他公共安全支出(项)</t>
  </si>
  <si>
    <t xml:space="preserve">    其他消防</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</si>
  <si>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</si>
  <si>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</si>
  <si>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</si>
  <si>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</si>
  <si>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</si>
  <si>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</si>
  <si>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</si>
  <si>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</si>
  <si>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</si>
  <si>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</si>
  <si>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</si>
  <si>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</si>
  <si>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</si>
  <si>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</si>
  <si>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</si>
  <si>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</si>
  <si>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</si>
  <si>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</si>
  <si>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</si>
  <si>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</si>
  <si>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</si>
  <si>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</si>
  <si>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</si>
  <si>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</si>
  <si>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</si>
  <si>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</si>
  <si>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</si>
  <si>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</si>
  <si>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</si>
  <si>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</si>
  <si>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</si>
  <si>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</si>
  <si>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</si>
  <si>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</si>
  <si>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</si>
  <si>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</si>
  <si>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</si>
  <si>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</si>
  <si>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</si>
  <si>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</si>
  <si>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</si>
  <si>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</si>
  <si>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</si>
  <si>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</si>
  <si>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</si>
  <si>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</si>
  <si>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</si>
  <si>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</si>
  <si>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</si>
  <si>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</si>
  <si>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</si>
  <si>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</si>
  <si>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</si>
  <si>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</si>
  <si>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</si>
  <si>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</si>
  <si>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</si>
  <si>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</si>
  <si>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</si>
  <si>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</si>
  <si>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</si>
  <si>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</si>
  <si>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</si>
  <si>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</si>
  <si>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</si>
  <si>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</si>
  <si>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</si>
  <si>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</si>
  <si>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</si>
  <si>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</si>
  <si>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</si>
  <si>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</si>
  <si>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</si>
  <si>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</si>
  <si>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</si>
  <si>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</si>
  <si>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</si>
  <si>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</si>
  <si>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</si>
  <si>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</si>
  <si>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</si>
  <si>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</si>
  <si>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</si>
  <si>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</si>
  <si>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</si>
  <si>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</si>
  <si>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</si>
  <si>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</si>
  <si>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</si>
  <si>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</si>
  <si>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</si>
  <si>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</si>
  <si>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</si>
  <si>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</si>
  <si>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</si>
  <si>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</si>
  <si>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</si>
  <si>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</si>
  <si>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</si>
  <si>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</si>
  <si>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</si>
  <si>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文化体育与传媒支出</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</si>
  <si>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</si>
  <si>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</si>
  <si>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</si>
  <si>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</si>
  <si>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</si>
  <si>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</si>
  <si>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</si>
  <si>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</si>
  <si>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</si>
  <si>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</si>
  <si>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</si>
  <si>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</si>
  <si>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</si>
  <si>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</si>
  <si>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</si>
  <si>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</si>
  <si>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</si>
  <si>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</si>
  <si>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</si>
  <si>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</si>
  <si>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</si>
  <si>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</si>
  <si>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</si>
  <si>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</si>
  <si>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</si>
  <si>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</si>
  <si>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</si>
  <si>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</si>
  <si>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</si>
  <si>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</si>
  <si>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</si>
  <si>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</si>
  <si>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</si>
  <si>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</si>
  <si>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</si>
  <si>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</si>
  <si>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</si>
  <si>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</si>
  <si>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</si>
  <si>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</si>
  <si>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</si>
  <si>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</si>
  <si>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</si>
  <si>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</si>
  <si>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</si>
  <si>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</si>
  <si>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</si>
  <si>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</si>
  <si>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</si>
  <si>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</si>
  <si>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</si>
  <si>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</si>
  <si>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</si>
  <si>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</si>
  <si>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</si>
  <si>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财政对社会保险基金的补助</t>
  </si>
  <si>
    <t xml:space="preserve">    财政对基本养老保险基金的补助</t>
  </si>
  <si>
    <t xml:space="preserve">    财政对失业保险基金的补助</t>
  </si>
  <si>
    <t xml:space="preserve">    财政对基本医疗保险基金的补助</t>
  </si>
  <si>
    <t xml:space="preserve">    财政对工伤保险基金的补助</t>
  </si>
  <si>
    <t xml:space="preserve">    财政对生育保险基金的补助</t>
  </si>
  <si>
    <t xml:space="preserve">    财政对城乡居民基本养老保险基金的补助</t>
  </si>
  <si>
    <t xml:space="preserve">    财政对其他社会保险基金的补助</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</si>
  <si>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</si>
  <si>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</si>
  <si>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</si>
  <si>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</si>
  <si>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</si>
  <si>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</si>
  <si>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</si>
  <si>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</si>
  <si>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</si>
  <si>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</si>
  <si>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</si>
  <si>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</si>
  <si>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</si>
  <si>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</si>
  <si>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</si>
  <si>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</si>
  <si>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</si>
  <si>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</si>
  <si>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</si>
  <si>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</si>
  <si>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</si>
  <si>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特定就业政策支出</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</si>
  <si>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</si>
  <si>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</si>
  <si>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</si>
  <si>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</si>
  <si>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</si>
  <si>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</si>
  <si>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</si>
  <si>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</si>
  <si>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</si>
  <si>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</si>
  <si>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</si>
  <si>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</si>
  <si>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</si>
  <si>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</si>
  <si>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</si>
  <si>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</si>
  <si>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</si>
  <si>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</si>
  <si>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</si>
  <si>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</si>
  <si>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</si>
  <si>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</si>
  <si>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</si>
  <si>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</si>
  <si>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</si>
  <si>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</si>
  <si>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</si>
  <si>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</si>
  <si>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</si>
  <si>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</si>
  <si>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</si>
  <si>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</si>
  <si>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</si>
  <si>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</si>
  <si>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</si>
  <si>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</si>
  <si>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</si>
  <si>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</si>
  <si>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</si>
  <si>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</si>
  <si>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</si>
  <si>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</si>
  <si>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</si>
  <si>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特困人员供养</t>
  </si>
  <si>
    <t xml:space="preserve">    城市特困人员供养支出</t>
  </si>
  <si>
    <t xml:space="preserve">    农村五保供养支出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</si>
  <si>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</si>
  <si>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</si>
  <si>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</si>
  <si>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</si>
  <si>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</si>
  <si>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</si>
  <si>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其他社会保障和就业支出(款)</t>
  </si>
  <si>
    <t xml:space="preserve">    其他社会保障和就业支出(项)</t>
  </si>
  <si>
    <t>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</si>
  <si>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</si>
  <si>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</si>
  <si>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</si>
  <si>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</si>
  <si>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</si>
  <si>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</si>
  <si>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</si>
  <si>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</si>
  <si>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</si>
  <si>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</si>
  <si>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</si>
  <si>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</si>
  <si>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</si>
  <si>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</si>
  <si>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</si>
  <si>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</si>
  <si>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</si>
  <si>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</si>
  <si>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</si>
  <si>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</si>
  <si>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</si>
  <si>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</si>
  <si>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</si>
  <si>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</si>
  <si>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</si>
  <si>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</si>
  <si>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</si>
  <si>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</si>
  <si>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</si>
  <si>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</si>
  <si>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</si>
  <si>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医疗保障</t>
  </si>
  <si>
    <t xml:space="preserve">    行政单位医疗</t>
  </si>
  <si>
    <t xml:space="preserve">    事业单位医疗</t>
  </si>
  <si>
    <t xml:space="preserve">    公务员医疗补助</t>
  </si>
  <si>
    <t xml:space="preserve">    优抚对象医疗补助</t>
  </si>
  <si>
    <t xml:space="preserve">    新型农村合作医疗</t>
  </si>
  <si>
    <t xml:space="preserve">    城镇居民基本医疗保险</t>
  </si>
  <si>
    <t xml:space="preserve">    城乡医疗救助</t>
  </si>
  <si>
    <t xml:space="preserve">    疾病应急救助</t>
  </si>
  <si>
    <t xml:space="preserve">    其他医疗保障支出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</si>
  <si>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</si>
  <si>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</si>
  <si>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</si>
  <si>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</si>
  <si>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</si>
  <si>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</si>
  <si>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</si>
  <si>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</si>
  <si>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</si>
  <si>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</si>
  <si>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</si>
  <si>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</si>
  <si>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</si>
  <si>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其他医疗卫生与计划生育支出(款)</t>
  </si>
  <si>
    <t xml:space="preserve">    其他医疗卫生与计划生育支出(项)</t>
  </si>
  <si>
    <t>节能环保支出</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</si>
  <si>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</si>
  <si>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</si>
  <si>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</si>
  <si>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</si>
  <si>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</si>
  <si>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</si>
  <si>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</si>
  <si>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</si>
  <si>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</si>
  <si>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</si>
  <si>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</si>
  <si>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</si>
  <si>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</si>
  <si>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</si>
  <si>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</si>
  <si>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</si>
  <si>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</si>
  <si>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排污费安排的支出</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</si>
  <si>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</si>
  <si>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</si>
  <si>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</si>
  <si>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</si>
  <si>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</si>
  <si>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</si>
  <si>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</si>
  <si>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</si>
  <si>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</si>
  <si>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</si>
  <si>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</si>
  <si>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</si>
  <si>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</si>
  <si>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</si>
  <si>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</si>
  <si>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</si>
  <si>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</si>
  <si>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</si>
  <si>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</si>
  <si>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</si>
  <si>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</si>
  <si>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</si>
  <si>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</si>
  <si>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</si>
  <si>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</si>
  <si>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</si>
  <si>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</si>
  <si>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</si>
  <si>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</si>
  <si>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</si>
  <si>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</si>
  <si>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</si>
  <si>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</si>
  <si>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</si>
  <si>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</si>
  <si>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</si>
  <si>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</si>
  <si>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</si>
  <si>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</si>
  <si>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</si>
  <si>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</si>
  <si>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</si>
  <si>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</si>
  <si>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</si>
  <si>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</si>
  <si>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</si>
  <si>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</si>
  <si>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</si>
  <si>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</si>
  <si>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</si>
  <si>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</si>
  <si>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</si>
  <si>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</si>
  <si>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</si>
  <si>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</si>
  <si>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</si>
  <si>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</si>
  <si>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</si>
  <si>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</si>
  <si>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</si>
  <si>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</si>
  <si>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</si>
  <si>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</si>
  <si>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</si>
  <si>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</si>
  <si>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</si>
  <si>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</si>
  <si>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</si>
  <si>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</si>
  <si>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</si>
  <si>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</si>
  <si>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</si>
  <si>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</si>
  <si>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</si>
  <si>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</si>
  <si>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</si>
  <si>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</si>
  <si>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</si>
  <si>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</si>
  <si>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</si>
  <si>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</si>
  <si>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</si>
  <si>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</si>
  <si>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</si>
  <si>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</si>
  <si>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</si>
  <si>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</si>
  <si>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</si>
  <si>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</si>
  <si>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综合财力补助</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</si>
  <si>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</si>
  <si>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</si>
  <si>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</si>
  <si>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</si>
  <si>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</si>
  <si>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</si>
  <si>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</si>
  <si>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</si>
  <si>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</si>
  <si>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</si>
  <si>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</si>
  <si>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</si>
  <si>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</si>
  <si>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</si>
  <si>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</si>
  <si>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</si>
  <si>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</si>
  <si>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</si>
  <si>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</si>
  <si>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</si>
  <si>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</si>
  <si>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</si>
  <si>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</si>
  <si>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</si>
  <si>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</si>
  <si>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</si>
  <si>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</si>
  <si>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</si>
  <si>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</si>
  <si>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</si>
  <si>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</si>
  <si>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</si>
  <si>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</si>
  <si>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</si>
  <si>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</si>
  <si>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</si>
  <si>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</si>
  <si>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</si>
  <si>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</si>
  <si>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</si>
  <si>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</si>
  <si>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</si>
  <si>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</si>
  <si>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</si>
  <si>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</si>
  <si>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</si>
  <si>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</si>
  <si>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</si>
  <si>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</si>
  <si>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水资源费安排的支出</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</si>
  <si>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</si>
  <si>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</si>
  <si>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</si>
  <si>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</si>
  <si>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</si>
  <si>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</si>
  <si>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</si>
  <si>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</si>
  <si>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</si>
  <si>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</si>
  <si>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</si>
  <si>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</si>
  <si>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</si>
  <si>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</si>
  <si>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</si>
  <si>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</si>
  <si>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</si>
  <si>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</si>
  <si>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</si>
  <si>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</si>
  <si>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</si>
  <si>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</si>
  <si>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产业化经营</t>
  </si>
  <si>
    <t xml:space="preserve">    科技示范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</si>
  <si>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</si>
  <si>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</si>
  <si>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</si>
  <si>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</si>
  <si>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</si>
  <si>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</si>
  <si>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</si>
  <si>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</si>
  <si>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</si>
  <si>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</si>
  <si>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</si>
  <si>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</si>
  <si>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小额担保贷款贴息</t>
  </si>
  <si>
    <t xml:space="preserve">    补充小额担保贷款基金</t>
  </si>
  <si>
    <t xml:space="preserve">    其他普惠金融发展支出</t>
  </si>
  <si>
    <t xml:space="preserve">  目标价格补贴</t>
  </si>
  <si>
    <t xml:space="preserve">    棉花目标价格补贴</t>
  </si>
  <si>
    <t xml:space="preserve">    大豆目标价格补贴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</si>
  <si>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</si>
  <si>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</si>
  <si>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</si>
  <si>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</si>
  <si>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</si>
  <si>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</si>
  <si>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公路新建</t>
  </si>
  <si>
    <t xml:space="preserve">    公路改建</t>
  </si>
  <si>
    <t xml:space="preserve">    公路养护</t>
  </si>
  <si>
    <t xml:space="preserve">    特大型桥梁建设</t>
  </si>
  <si>
    <t xml:space="preserve">    公路路政管理</t>
  </si>
  <si>
    <t xml:space="preserve">    公路和运输信息化建设</t>
  </si>
  <si>
    <t xml:space="preserve">    公路和运输安全</t>
  </si>
  <si>
    <t xml:space="preserve">    公路还贷专项</t>
  </si>
  <si>
    <t xml:space="preserve">    公路运输管理</t>
  </si>
  <si>
    <t xml:space="preserve">    公路客货运站(场)建设</t>
  </si>
  <si>
    <t xml:space="preserve">    公路和运输技术标准化建设</t>
  </si>
  <si>
    <t xml:space="preserve">    港口设施</t>
  </si>
  <si>
    <t xml:space="preserve">    航道维护</t>
  </si>
  <si>
    <t xml:space="preserve">    安全通信</t>
  </si>
  <si>
    <t xml:space="preserve">    三峡库区通航管理</t>
  </si>
  <si>
    <t xml:space="preserve">    航务管理</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</si>
  <si>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</si>
  <si>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</si>
  <si>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</si>
  <si>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</si>
  <si>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</si>
  <si>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</si>
  <si>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</si>
  <si>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</si>
  <si>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</si>
  <si>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</si>
  <si>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</si>
  <si>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</si>
  <si>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</si>
  <si>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</si>
  <si>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</si>
  <si>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</si>
  <si>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</si>
  <si>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</si>
  <si>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</si>
  <si>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</si>
  <si>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</si>
  <si>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</si>
  <si>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</si>
  <si>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</si>
  <si>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</si>
  <si>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</si>
  <si>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</si>
  <si>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</si>
  <si>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</si>
  <si>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</si>
  <si>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</si>
  <si>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</si>
  <si>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</si>
  <si>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</si>
  <si>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</si>
  <si>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[201]一般公共服务支出</t>
  </si>
  <si>
    <t xml:space="preserve">  [203]国防支出</t>
  </si>
  <si>
    <t xml:space="preserve">  [204]公共安全支出</t>
  </si>
  <si>
    <t xml:space="preserve">  [205]教育支出</t>
  </si>
  <si>
    <t xml:space="preserve">  [206]科学技术支出</t>
  </si>
  <si>
    <t xml:space="preserve">  [207]文化体育与传媒支出</t>
  </si>
  <si>
    <t xml:space="preserve">  [208]社会保障和就业支出</t>
  </si>
  <si>
    <t xml:space="preserve">  [210]医疗卫生与计划生育支出</t>
  </si>
  <si>
    <t xml:space="preserve">  [211]节能环保支出</t>
  </si>
  <si>
    <t xml:space="preserve">  [212]城乡社区支出</t>
  </si>
  <si>
    <t xml:space="preserve">  [213]农林水支出</t>
  </si>
  <si>
    <t xml:space="preserve">  [214]交通运输支出</t>
  </si>
  <si>
    <t xml:space="preserve">  [215]资源勘探信息等支出</t>
  </si>
  <si>
    <t xml:space="preserve">  [216]商业服务业等支出</t>
  </si>
  <si>
    <t xml:space="preserve">  [220]国土海洋气象等支出</t>
  </si>
  <si>
    <t xml:space="preserve">  [221]住房保障支出</t>
  </si>
  <si>
    <t xml:space="preserve">  [222]粮油物资储备支出</t>
  </si>
  <si>
    <t xml:space="preserve">  [229]其他支出</t>
  </si>
  <si>
    <r>
      <t>附件</t>
    </r>
    <r>
      <rPr>
        <sz val="12"/>
        <rFont val="Times New Roman"/>
        <family val="1"/>
      </rPr>
      <t>1-5</t>
    </r>
    <r>
      <rPr>
        <sz val="12"/>
        <rFont val="宋体"/>
        <charset val="134"/>
      </rPr>
      <t>：</t>
    </r>
    <phoneticPr fontId="5" type="noConversion"/>
  </si>
  <si>
    <t>2016年随州市高新区一般公共预算税收返还和转移支付情况表</t>
    <phoneticPr fontId="11" type="noConversion"/>
  </si>
  <si>
    <t xml:space="preserve">                                                                                                                                                         </t>
    <phoneticPr fontId="5" type="noConversion"/>
  </si>
  <si>
    <t>高新区</t>
    <phoneticPr fontId="5" type="noConversion"/>
  </si>
  <si>
    <t>合计：</t>
    <phoneticPr fontId="5" type="noConversion"/>
  </si>
  <si>
    <t>一、返还性收入</t>
    <phoneticPr fontId="5" type="noConversion"/>
  </si>
  <si>
    <t xml:space="preserve">    1、增值税税收返还收入</t>
    <phoneticPr fontId="11" type="noConversion"/>
  </si>
  <si>
    <t xml:space="preserve">    2、消费税返还基数</t>
    <phoneticPr fontId="5" type="noConversion"/>
  </si>
  <si>
    <t xml:space="preserve">    3、营改增税收返还收入</t>
    <phoneticPr fontId="11" type="noConversion"/>
  </si>
  <si>
    <t xml:space="preserve">    4、财政体制调整核定返还基数</t>
    <phoneticPr fontId="11" type="noConversion"/>
  </si>
  <si>
    <t xml:space="preserve">    5、分享收入短基数调减额</t>
    <phoneticPr fontId="11" type="noConversion"/>
  </si>
  <si>
    <t xml:space="preserve">    6、总分机构企业所得税基数调整</t>
    <phoneticPr fontId="5" type="noConversion"/>
  </si>
  <si>
    <t xml:space="preserve">    7、成品油价格与税费改革返还基数</t>
    <phoneticPr fontId="5" type="noConversion"/>
  </si>
  <si>
    <t>二、一般性转移支付收入</t>
    <phoneticPr fontId="5" type="noConversion"/>
  </si>
  <si>
    <t xml:space="preserve">    1、体制补助收入</t>
    <phoneticPr fontId="11" type="noConversion"/>
  </si>
  <si>
    <t xml:space="preserve">    2、均衡性转移支付</t>
    <phoneticPr fontId="5" type="noConversion"/>
  </si>
  <si>
    <t xml:space="preserve">    3、激励性转移支付</t>
    <phoneticPr fontId="5" type="noConversion"/>
  </si>
  <si>
    <t xml:space="preserve">    4、政策性转移支付</t>
    <phoneticPr fontId="15" type="noConversion"/>
  </si>
  <si>
    <t xml:space="preserve">    5、革命老区和民族地区转移支付补助收入</t>
    <phoneticPr fontId="11" type="noConversion"/>
  </si>
  <si>
    <t xml:space="preserve">    6、县级基本财力保障补助</t>
    <phoneticPr fontId="11" type="noConversion"/>
  </si>
  <si>
    <t xml:space="preserve">    7、结算补助收入</t>
    <phoneticPr fontId="11" type="noConversion"/>
  </si>
  <si>
    <t xml:space="preserve">    8、化解债务补助收入</t>
    <phoneticPr fontId="11" type="noConversion"/>
  </si>
  <si>
    <t xml:space="preserve">    9、资源枯竭型城市补助</t>
    <phoneticPr fontId="11" type="noConversion"/>
  </si>
  <si>
    <t xml:space="preserve">   11、成品油价格和税费改革转移支付补助收入</t>
    <phoneticPr fontId="11" type="noConversion"/>
  </si>
  <si>
    <t xml:space="preserve">   12、基层公检法司转移支付补助收入</t>
    <phoneticPr fontId="11" type="noConversion"/>
  </si>
  <si>
    <t xml:space="preserve">   13、义务教育等转移支付补助收入</t>
    <phoneticPr fontId="11" type="noConversion"/>
  </si>
  <si>
    <t xml:space="preserve">   14、基本养老保险和低保等转移支付补助收入</t>
    <phoneticPr fontId="11" type="noConversion"/>
  </si>
  <si>
    <t xml:space="preserve">   15、新型农村合作医疗等转移支付补助收入</t>
    <phoneticPr fontId="11" type="noConversion"/>
  </si>
  <si>
    <t xml:space="preserve">   16、农村综合改革转移支付</t>
    <phoneticPr fontId="11" type="noConversion"/>
  </si>
  <si>
    <t xml:space="preserve">   17、产粮油大县奖励资金</t>
    <phoneticPr fontId="5" type="noConversion"/>
  </si>
  <si>
    <t xml:space="preserve">   18、重点生态功能区转移支付</t>
    <phoneticPr fontId="5" type="noConversion"/>
  </si>
  <si>
    <t xml:space="preserve">   19、固定补助收入</t>
    <phoneticPr fontId="5" type="noConversion"/>
  </si>
  <si>
    <t xml:space="preserve">   20、其他一般性转移支付补助收入</t>
    <phoneticPr fontId="11" type="noConversion"/>
  </si>
  <si>
    <t>三、专项转移支付收入</t>
    <phoneticPr fontId="5" type="noConversion"/>
  </si>
  <si>
    <t>2016年度</t>
  </si>
  <si>
    <t>项  目</t>
  </si>
  <si>
    <t>栏  次</t>
  </si>
  <si>
    <t>2</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</si>
  <si>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</si>
  <si>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</si>
  <si>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</si>
  <si>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</si>
  <si>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</si>
  <si>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</si>
  <si>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</si>
  <si>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（二）相关统计数</t>
  </si>
  <si>
    <t>—</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</si>
  <si>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</si>
  <si>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</si>
  <si>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</si>
  <si>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</si>
  <si>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</si>
  <si>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</si>
  <si>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</si>
  <si>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</si>
  <si>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</si>
  <si>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</si>
  <si>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
  </si>
  <si>
    <t>2016年三公经费汇总情况表</t>
    <phoneticPr fontId="5" type="noConversion"/>
  </si>
  <si>
    <t>编制单位：高新区</t>
    <phoneticPr fontId="5" type="noConversion"/>
  </si>
  <si>
    <t>统计数</t>
    <phoneticPr fontId="5" type="noConversion"/>
  </si>
  <si>
    <t xml:space="preserve">一般公共预算财政拨款安排的“三公”经费支出决算情况说明
2016年度因公出国（境）费支出决算0万元；公务用车购置及运行费支出决算78.1万元；公务接待费支出决算27.8万元。
</t>
    <phoneticPr fontId="5" type="noConversion"/>
  </si>
  <si>
    <t xml:space="preserve">    车辆购置税用于老旧汽车报废更新补贴支出</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</si>
  <si>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</si>
  <si>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</si>
  <si>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</si>
  <si>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</si>
  <si>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</si>
  <si>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</si>
  <si>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</si>
  <si>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</si>
  <si>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</si>
  <si>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</si>
  <si>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</si>
  <si>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</si>
  <si>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</si>
  <si>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</si>
  <si>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</si>
  <si>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</si>
  <si>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</si>
  <si>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</si>
  <si>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</si>
  <si>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</si>
  <si>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</si>
  <si>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</si>
  <si>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</si>
  <si>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</si>
  <si>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</si>
  <si>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</si>
  <si>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</si>
  <si>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</si>
  <si>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</si>
  <si>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</si>
  <si>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</si>
  <si>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</si>
  <si>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</si>
  <si>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</si>
  <si>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</si>
  <si>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</si>
  <si>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</si>
  <si>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</si>
  <si>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</si>
  <si>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</si>
  <si>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</si>
  <si>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</si>
  <si>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</si>
  <si>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</si>
  <si>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</si>
  <si>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</si>
  <si>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</si>
  <si>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</si>
  <si>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</si>
  <si>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</si>
  <si>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</si>
  <si>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</si>
  <si>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</si>
  <si>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</si>
  <si>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</si>
  <si>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</si>
  <si>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</si>
  <si>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</si>
  <si>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</si>
  <si>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</si>
  <si>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</si>
  <si>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</si>
  <si>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</si>
  <si>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</si>
  <si>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</si>
  <si>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</si>
  <si>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</si>
  <si>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</si>
  <si>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</si>
  <si>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</si>
  <si>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</si>
  <si>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</si>
  <si>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</si>
  <si>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</si>
  <si>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</si>
  <si>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</si>
  <si>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</si>
  <si>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</si>
  <si>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</si>
  <si>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</si>
  <si>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</si>
  <si>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</si>
  <si>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</si>
  <si>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</si>
  <si>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</si>
  <si>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</si>
  <si>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</si>
  <si>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</si>
  <si>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</si>
  <si>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</si>
  <si>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</si>
  <si>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</si>
  <si>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</si>
  <si>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</si>
  <si>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</si>
  <si>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</si>
  <si>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</si>
  <si>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</si>
  <si>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</si>
  <si>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</si>
  <si>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</si>
  <si>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</si>
  <si>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</si>
  <si>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</si>
  <si>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</si>
  <si>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</si>
  <si>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</si>
  <si>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</si>
  <si>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</si>
  <si>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</si>
  <si>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</si>
  <si>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</si>
  <si>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</si>
  <si>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</si>
  <si>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</si>
  <si>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</si>
  <si>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</si>
  <si>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</si>
  <si>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</si>
  <si>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</si>
  <si>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地质及矿产资源调查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</si>
  <si>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</si>
  <si>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</si>
  <si>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</si>
  <si>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</si>
  <si>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</si>
  <si>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</si>
  <si>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</si>
  <si>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</si>
  <si>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</si>
  <si>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</si>
  <si>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</si>
  <si>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</si>
  <si>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</si>
  <si>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</si>
  <si>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</si>
  <si>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</si>
  <si>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</si>
  <si>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海洋工程排污费支出</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</si>
  <si>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</si>
  <si>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</si>
  <si>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</si>
  <si>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</si>
  <si>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</si>
  <si>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</si>
  <si>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</si>
  <si>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</si>
  <si>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</si>
  <si>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</si>
  <si>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</si>
  <si>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</si>
  <si>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</si>
  <si>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</si>
  <si>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</si>
  <si>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</si>
  <si>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</si>
  <si>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</si>
  <si>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</si>
  <si>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</si>
  <si>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</si>
  <si>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</si>
  <si>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</si>
  <si>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</si>
  <si>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</si>
  <si>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</si>
  <si>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</si>
  <si>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</si>
  <si>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</si>
  <si>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</si>
  <si>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其他国土海洋气象等支出(款)</t>
  </si>
  <si>
    <t xml:space="preserve">    其他国土海洋气象等支出(项)</t>
  </si>
  <si>
    <t>住房保障支出</t>
  </si>
  <si>
    <t>录入06表</t>
  </si>
  <si>
    <t>项目</t>
  </si>
  <si>
    <t>上级补助收入</t>
  </si>
  <si>
    <t>下级上解收入</t>
  </si>
  <si>
    <t>待偿债置换专项债券上年结余</t>
  </si>
  <si>
    <t>上年结余</t>
  </si>
  <si>
    <t>调入资金</t>
  </si>
  <si>
    <t>其中:调入专项收入</t>
  </si>
  <si>
    <t>债务收入</t>
  </si>
  <si>
    <t>债务转贷收入</t>
  </si>
  <si>
    <t>省补助计划单列市收入</t>
  </si>
  <si>
    <t>计划单列市上解省收入</t>
  </si>
  <si>
    <t>补助下_x000D_
级支出</t>
  </si>
  <si>
    <t>上解上级支出</t>
  </si>
  <si>
    <t>调出资金</t>
  </si>
  <si>
    <t>债务还本支出</t>
  </si>
  <si>
    <t>债务转贷支出</t>
  </si>
  <si>
    <t>省补助计划单列市支出</t>
  </si>
  <si>
    <t>计划单列市
上解省支出</t>
  </si>
  <si>
    <t>项    目</t>
  </si>
  <si>
    <t>待偿债置换专项债券结余</t>
  </si>
  <si>
    <t>年终结余</t>
  </si>
  <si>
    <t>级支出</t>
  </si>
  <si>
    <t>政府性基金收入</t>
  </si>
  <si>
    <t>政府性基金支出</t>
  </si>
  <si>
    <t>政府性基金</t>
  </si>
  <si>
    <t>核电站乏燃料处理处置基金收入</t>
  </si>
  <si>
    <t>核电站乏燃料处理处置基金支出</t>
  </si>
  <si>
    <t>核电站乏燃料处理处置基金</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</si>
  <si>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</si>
  <si>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</si>
  <si>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</si>
  <si>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</si>
  <si>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</si>
  <si>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</si>
  <si>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国家电影事业发展专项资金收入</t>
  </si>
  <si>
    <t>国家电影事业发展专项资金相关支出</t>
  </si>
  <si>
    <t>国家电影事业发展专项资金</t>
  </si>
  <si>
    <t xml:space="preserve">  国家电影事业发展专项资金及对应专项债务收入安排的支出</t>
  </si>
  <si>
    <t xml:space="preserve">    资助国产影片放映</t>
  </si>
  <si>
    <t xml:space="preserve">    资助城市影院</t>
  </si>
  <si>
    <t xml:space="preserve">    资助少数民族电影译制</t>
  </si>
  <si>
    <t xml:space="preserve">    其他国家电影事业发展专项资金支出</t>
  </si>
  <si>
    <t xml:space="preserve">  国家电影事业发展专项资金债务付息支出</t>
  </si>
  <si>
    <t xml:space="preserve">  国家电影事业发展专项资金债务发行费用支出</t>
  </si>
  <si>
    <t>大中型水库移民后期扶持基金收入</t>
  </si>
  <si>
    <t>大中型水库移民后期扶持基金支出</t>
  </si>
  <si>
    <t>大中型水库移民后期扶持基金</t>
  </si>
  <si>
    <t xml:space="preserve">  移民补助</t>
  </si>
  <si>
    <t xml:space="preserve">  基础设施建设和经济发展</t>
  </si>
  <si>
    <t xml:space="preserve">  其他大中型水库移民后期扶持基金支出</t>
  </si>
  <si>
    <t>小型水库移民扶助基金收入</t>
  </si>
  <si>
    <t>小型水库移民扶助基金相关支出</t>
  </si>
  <si>
    <t>小型水库移民扶助基金</t>
  </si>
  <si>
    <t xml:space="preserve">  小型水库移民扶助基金及对应专项债务收入安排的支出</t>
  </si>
  <si>
    <t xml:space="preserve">    移民补助</t>
  </si>
  <si>
    <t xml:space="preserve">    基础设施建设和经济发展</t>
  </si>
  <si>
    <t xml:space="preserve">    其他小型水库移民扶助基金支出</t>
  </si>
  <si>
    <t xml:space="preserve">  小型水库移民扶助基金债务付息支出</t>
  </si>
  <si>
    <t xml:space="preserve">  小型水库移民扶助基金债务发行费用支出</t>
  </si>
  <si>
    <t>可再生能源电价附加收入</t>
  </si>
  <si>
    <t>可再生能源电价附加收入安排的支出</t>
  </si>
  <si>
    <t>可再生能源电价附加</t>
  </si>
  <si>
    <t xml:space="preserve">  风力发电补助</t>
  </si>
  <si>
    <t xml:space="preserve">  太阳能发电补助</t>
  </si>
  <si>
    <t xml:space="preserve">  生物质能发电补助</t>
  </si>
  <si>
    <t xml:space="preserve">  其他可再生能源电价附加收入安排的支出</t>
  </si>
  <si>
    <t>废弃电器电子产品处理基金收入</t>
  </si>
  <si>
    <t>废弃电器电子产品处理基金支出</t>
  </si>
  <si>
    <t>废弃电器电子产品处理基金</t>
  </si>
  <si>
    <t xml:space="preserve">  国家税务局征收的废弃电器电子产品处理基金收入</t>
  </si>
  <si>
    <t xml:space="preserve">  回收处理费用补贴</t>
  </si>
  <si>
    <t xml:space="preserve">  国家税务局征收的废弃电器电子产品处理基金</t>
  </si>
  <si>
    <t xml:space="preserve">  海关征收的废弃电器电子产品处理基金收入</t>
  </si>
  <si>
    <t xml:space="preserve">  信息系统建设</t>
  </si>
  <si>
    <t xml:space="preserve">  海关征收的废弃电器电子产品处理基金</t>
  </si>
  <si>
    <t xml:space="preserve">  基金征管经费</t>
  </si>
  <si>
    <t xml:space="preserve">  其他废弃电器电子产品处理基金支出</t>
  </si>
  <si>
    <t>国有土地使用权出让收入</t>
  </si>
  <si>
    <t>国有土地使用权出让相关支出</t>
  </si>
  <si>
    <t>国有土地使用权出让</t>
  </si>
  <si>
    <t xml:space="preserve">  土地出让价款收入</t>
  </si>
  <si>
    <t xml:space="preserve">  国有土地使用权出让收入及对应专项债务收入安排的支出</t>
  </si>
  <si>
    <t xml:space="preserve">  土地出让价款</t>
  </si>
  <si>
    <t xml:space="preserve">  补缴的土地价款</t>
  </si>
  <si>
    <t xml:space="preserve">    征地和拆迁补偿支出</t>
  </si>
  <si>
    <t xml:space="preserve">  划拨土地收入</t>
  </si>
  <si>
    <t xml:space="preserve">    土地开发支出</t>
  </si>
  <si>
    <t xml:space="preserve">  划拨土地</t>
  </si>
  <si>
    <t xml:space="preserve">  缴纳新增建设用地土地有偿使用费</t>
  </si>
  <si>
    <t xml:space="preserve">    城市建设支出</t>
  </si>
  <si>
    <t xml:space="preserve">  其他土地出让收入</t>
  </si>
  <si>
    <t xml:space="preserve">    农村基础设施建设支出</t>
  </si>
  <si>
    <t xml:space="preserve">  其他土地出让</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</si>
  <si>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</si>
  <si>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</si>
  <si>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</si>
  <si>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</si>
  <si>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</si>
  <si>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</si>
  <si>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2120899</t>
  </si>
  <si>
    <t xml:space="preserve">    其他国有土地使用权出让收入安排的支出</t>
  </si>
  <si>
    <t xml:space="preserve">  国有土地使用权出让债务付息支出</t>
  </si>
  <si>
    <t xml:space="preserve">  国有土地使用权出让债务发行费用支出</t>
  </si>
  <si>
    <t>城市公用事业附加收入</t>
  </si>
  <si>
    <t>城市公用事业附加相关支出</t>
  </si>
  <si>
    <t>城市公用事业附加</t>
  </si>
  <si>
    <t xml:space="preserve">  城市公用事业附加及对应专项债务收入安排的支出</t>
  </si>
  <si>
    <t xml:space="preserve">    城市公共设施</t>
  </si>
  <si>
    <t xml:space="preserve">    城市环境卫生</t>
  </si>
  <si>
    <t xml:space="preserve">    公有房屋</t>
  </si>
  <si>
    <t xml:space="preserve">    城市防洪</t>
  </si>
  <si>
    <t xml:space="preserve">    其他城市公用事业附加安排的支出</t>
  </si>
  <si>
    <t xml:space="preserve">  城市公用事业附加债务付息支出</t>
  </si>
  <si>
    <t xml:space="preserve">  城市公用事业附加债务发行费用支出</t>
  </si>
  <si>
    <t>国有土地收益基金收入</t>
  </si>
  <si>
    <t>国有土地收益基金相关支出</t>
  </si>
  <si>
    <t>国有土地收益基金</t>
  </si>
  <si>
    <t xml:space="preserve">  国有土地收益基金及对应专项债务收入安排的支出</t>
  </si>
  <si>
    <t xml:space="preserve">    其他国有土地收益基金支出</t>
  </si>
  <si>
    <t xml:space="preserve">  国有土地收益基金债务付息支出</t>
  </si>
  <si>
    <t xml:space="preserve">  国有土地收益基金债务发行费用支出</t>
  </si>
  <si>
    <t>农业土地开发资金收入</t>
  </si>
  <si>
    <t>农业土地开发资金相关支出</t>
  </si>
  <si>
    <t>农业土地开发资金</t>
  </si>
  <si>
    <t xml:space="preserve">  农业土地开发资金及对应专项债务收入安排的支出</t>
  </si>
  <si>
    <t xml:space="preserve">  农业土地开发资金债务付息支出</t>
  </si>
  <si>
    <t xml:space="preserve">  农业土地开发资金债务发行费用支出</t>
  </si>
  <si>
    <t>新增建设用地土地有偿使用费收入</t>
  </si>
  <si>
    <t>新增建设用地土地有偿使用费相关支出</t>
  </si>
  <si>
    <t>新增建设用地土地有偿使用费</t>
  </si>
  <si>
    <t xml:space="preserve">  中央新增建设用地土地有偿使用费收入</t>
  </si>
  <si>
    <t xml:space="preserve">  新增建设用地土地有偿使用费及对应专项债务收入安排的支出</t>
  </si>
  <si>
    <t xml:space="preserve">  中央新增建设用地土地有偿使用费</t>
  </si>
  <si>
    <t xml:space="preserve">  地方新增建设用地土地有偿使用费收入</t>
  </si>
  <si>
    <t xml:space="preserve">    耕地开发专项支出</t>
  </si>
  <si>
    <t xml:space="preserve">  地方新增建设用地土地有偿使用费</t>
  </si>
  <si>
    <t xml:space="preserve">    基本农田建设和保护支出</t>
  </si>
  <si>
    <t xml:space="preserve">    土地整理支出</t>
  </si>
  <si>
    <t xml:space="preserve">    用于地震灾后恢复重建的支出</t>
  </si>
  <si>
    <t xml:space="preserve">    其他新增建设用地土地有偿使用费安排的支出</t>
  </si>
  <si>
    <t xml:space="preserve">  新增建设用地土地有偿使用费债务付息支出</t>
  </si>
  <si>
    <t xml:space="preserve">  新增建设用地土地有偿使用费债务发行费用支出</t>
  </si>
  <si>
    <t>城市基础设施配套费收入</t>
  </si>
  <si>
    <t>城市基础设施配套费相关支出</t>
  </si>
  <si>
    <t>城市基础设施配套费</t>
  </si>
  <si>
    <t xml:space="preserve">  城市基础设施配套费及对应专项债务收入安排的支出</t>
  </si>
  <si>
    <t xml:space="preserve">    其他城市基础设施配套费安排的支出</t>
  </si>
  <si>
    <t xml:space="preserve">  城市基础设施配套费债务付息支出</t>
  </si>
  <si>
    <t xml:space="preserve">  城市基础设施配套费债务发行费用支出</t>
  </si>
  <si>
    <t>污水处理费收入</t>
  </si>
  <si>
    <t>污水处理费相关支出</t>
  </si>
  <si>
    <t>污水处理费</t>
  </si>
  <si>
    <t xml:space="preserve">  污水处理费及对应专项债务收入安排的支出</t>
  </si>
  <si>
    <t xml:space="preserve">    污水处理设施建设和运营</t>
  </si>
  <si>
    <t xml:space="preserve">    代征手续费</t>
  </si>
  <si>
    <t xml:space="preserve">    其他污水处理费安排的支出</t>
  </si>
  <si>
    <t xml:space="preserve">  污水处理费债务付息支出</t>
  </si>
  <si>
    <t xml:space="preserve">  污水处理费债务发行费用支出</t>
  </si>
  <si>
    <t>新菜地开发建设基金收入</t>
  </si>
  <si>
    <t>新菜地开发建设基金相关支出</t>
  </si>
  <si>
    <t>新菜地开发建设基金</t>
  </si>
  <si>
    <t xml:space="preserve">  新菜地开发建设基金及对应专项债务收入安排的支出</t>
  </si>
  <si>
    <t xml:space="preserve">    开发新菜地工程</t>
  </si>
  <si>
    <t xml:space="preserve">    改造老菜地工程</t>
  </si>
  <si>
    <t xml:space="preserve">    设备购置</t>
  </si>
  <si>
    <t xml:space="preserve">    技术培训与推广</t>
  </si>
  <si>
    <t xml:space="preserve">    其他新菜地开发建设基金支出</t>
  </si>
  <si>
    <t xml:space="preserve">  新菜地开发建设基金债务付息支出</t>
  </si>
  <si>
    <t xml:space="preserve">  新菜地开发建设基金债务发行费用支出</t>
  </si>
  <si>
    <t>大中型水库库区基金收入</t>
  </si>
  <si>
    <t>大中型水库库区基金相关支出</t>
  </si>
  <si>
    <t>大中型水库库区基金</t>
  </si>
  <si>
    <t xml:space="preserve">  中央大中型水库库区基金收入</t>
  </si>
  <si>
    <t xml:space="preserve">  大中型水库库区基金及对应专项债务收入安排的支出</t>
  </si>
  <si>
    <t xml:space="preserve">  中央大中型水库库区基金</t>
  </si>
  <si>
    <t xml:space="preserve">  地方大中型水库库区基金收入</t>
  </si>
  <si>
    <t xml:space="preserve">  地方大中型水库库区基金</t>
  </si>
  <si>
    <t xml:space="preserve">    解决移民遗留问题</t>
  </si>
  <si>
    <t xml:space="preserve">    库区防护工程维护</t>
  </si>
  <si>
    <t xml:space="preserve">    其他大中型水库库区基金支出</t>
  </si>
  <si>
    <t xml:space="preserve">  大中型水库库区基金债务付息支出</t>
  </si>
  <si>
    <t xml:space="preserve">  大中型水库库区基金债务发行费用支出</t>
  </si>
  <si>
    <t>三峡水库库区基金收入</t>
  </si>
  <si>
    <t>三峡水库库区基金支出</t>
  </si>
  <si>
    <t>三峡水库库区基金</t>
  </si>
  <si>
    <t xml:space="preserve">  解决移民遗留问题</t>
  </si>
  <si>
    <t xml:space="preserve">  库区维护和管理</t>
  </si>
  <si>
    <t xml:space="preserve">  其他三峡水库库区基金支出</t>
  </si>
  <si>
    <t>南水北调工程基金收入</t>
  </si>
  <si>
    <t>南水北调工程基金相关支出</t>
  </si>
  <si>
    <t>南水北调工程基金</t>
  </si>
  <si>
    <t xml:space="preserve">  南水北调工程基金及对应专项债务收入安排的支出</t>
  </si>
  <si>
    <t xml:space="preserve">    偿还南水北调工程贷款本息</t>
  </si>
  <si>
    <t xml:space="preserve">  南水北调工程基金债务付息支出</t>
  </si>
  <si>
    <t xml:space="preserve">  南水北调工程基金债务发行费用支出</t>
  </si>
  <si>
    <t>国家重大水利工程建设基金收入</t>
  </si>
  <si>
    <t>国家重大水利工程建设相关支出</t>
  </si>
  <si>
    <t>国家重大水利工程建设基金</t>
  </si>
  <si>
    <t xml:space="preserve">  南水北调工程建设资金</t>
  </si>
  <si>
    <t xml:space="preserve">  国家重大水利工程建设基金及对应专项债务收入安排的支出</t>
  </si>
  <si>
    <t xml:space="preserve">  三峡工程后续工作资金</t>
  </si>
  <si>
    <t xml:space="preserve">  省级重大水利工程建设资金</t>
  </si>
  <si>
    <t xml:space="preserve">    三峡工程后续工作</t>
  </si>
  <si>
    <t xml:space="preserve">    地方重大水利工程建设</t>
  </si>
  <si>
    <t xml:space="preserve">    其他重大水利工程建设基金支出</t>
  </si>
  <si>
    <t xml:space="preserve">  国家重大水利工程建设基金债务付息支出</t>
  </si>
  <si>
    <t xml:space="preserve">  国家重大水利工程建设基金债务发行费用支出</t>
  </si>
  <si>
    <t>海南省高等级公路车辆通行附加费收入</t>
  </si>
  <si>
    <t>海南省高等级公路车辆通行附加费相关支出</t>
  </si>
  <si>
    <t>海南省高等级公路车辆通行附加费</t>
  </si>
  <si>
    <t xml:space="preserve">  海南省高等级公路车辆通行附加费及对应专项债务收入安排的支出</t>
  </si>
  <si>
    <t xml:space="preserve">    公路建设</t>
  </si>
  <si>
    <t xml:space="preserve">    公路还贷</t>
  </si>
  <si>
    <t xml:space="preserve">    其他海南省高等级公路车辆通行附加费安排的支出</t>
  </si>
  <si>
    <t xml:space="preserve">  海南省高等级公路车辆通行附加费债务付息支出</t>
  </si>
  <si>
    <t xml:space="preserve">  海南省高等级公路车辆通行附加费债务发行费用支出</t>
  </si>
  <si>
    <t>车辆通行费</t>
  </si>
  <si>
    <t>车辆通行费相关支出</t>
  </si>
  <si>
    <t xml:space="preserve">  车辆通行费及对应专项债务收入安排的支出</t>
  </si>
  <si>
    <t xml:space="preserve">    政府还贷公路养护</t>
  </si>
  <si>
    <t xml:space="preserve">    政府还贷公路管理</t>
  </si>
  <si>
    <t xml:space="preserve">    其他车辆通行费安排的支出</t>
  </si>
  <si>
    <t xml:space="preserve">  车辆通行费债务付息支出</t>
  </si>
  <si>
    <t xml:space="preserve">  车辆通行费债务发行费用支出</t>
  </si>
  <si>
    <t>港口建设费收入</t>
  </si>
  <si>
    <t>港口建设费相关支出</t>
  </si>
  <si>
    <t>港口建设费</t>
  </si>
  <si>
    <t xml:space="preserve">  港口建设费及对应专项债务收入安排的支出</t>
  </si>
  <si>
    <t xml:space="preserve">    航道建设和维护</t>
  </si>
  <si>
    <t xml:space="preserve">    航运保障系统建设</t>
  </si>
  <si>
    <t xml:space="preserve">    其他港口建设费安排的支出</t>
  </si>
  <si>
    <t xml:space="preserve">  港口建设费债务付息支出</t>
  </si>
  <si>
    <t xml:space="preserve">  港口建设费债务发行费用支出</t>
  </si>
  <si>
    <t>铁路建设基金收入</t>
  </si>
  <si>
    <t>铁路建设基金支出</t>
  </si>
  <si>
    <t>铁路建设基金</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</si>
  <si>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</si>
  <si>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</si>
  <si>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</si>
  <si>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</si>
  <si>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</si>
  <si>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</si>
  <si>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</si>
  <si>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</si>
  <si>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船舶油污损害赔偿基金收入</t>
  </si>
  <si>
    <t>船舶油污损害赔偿基金支出</t>
  </si>
  <si>
    <t>船舶油污损害赔偿基金</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</si>
  <si>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</si>
  <si>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</si>
  <si>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</si>
  <si>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</si>
  <si>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</si>
  <si>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</si>
  <si>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t>
  </si>
  <si>
    <t>民航发展基金收入</t>
  </si>
  <si>
    <t>民航发展基金支出</t>
  </si>
  <si>
    <t>民航发展基金</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</si>
  <si>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</si>
  <si>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</si>
  <si>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</si>
  <si>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</si>
  <si>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</si>
  <si>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</si>
  <si>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</si>
  <si>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</si>
  <si>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散装水泥专项资金收入</t>
  </si>
  <si>
    <t>散装水泥专项资金相关支出</t>
  </si>
  <si>
    <t>散装水泥专项资金</t>
  </si>
  <si>
    <t>　　　　　　　　　　　　　　　　　　　　　　　　　　　　　　　　　　　　　　　　</t>
  </si>
  <si>
    <t xml:space="preserve">  散装水泥专项资金及对应专项债务收入安排的支出</t>
  </si>
  <si>
    <t xml:space="preserve">    建设专用设施</t>
  </si>
  <si>
    <t xml:space="preserve">    专用设备购置和维修</t>
  </si>
  <si>
    <t xml:space="preserve">    贷款贴息</t>
  </si>
  <si>
    <t xml:space="preserve">    技术研发与推广</t>
  </si>
  <si>
    <t xml:space="preserve">    宣传</t>
  </si>
  <si>
    <t xml:space="preserve">    其他散装水泥专项资金支出</t>
  </si>
  <si>
    <t xml:space="preserve">  散装水泥专项资金债务付息支出</t>
  </si>
  <si>
    <t xml:space="preserve">  散装水泥专项资金债务发行费用支出</t>
  </si>
  <si>
    <t>新型墙体材料专项基金收入</t>
  </si>
  <si>
    <t>新型墙体材料专项基金相关支出</t>
  </si>
  <si>
    <t>新型墙体材料专项基金</t>
  </si>
  <si>
    <t xml:space="preserve">  新型墙体材料专项基金及对应专项债务收入安排的支出</t>
  </si>
  <si>
    <t xml:space="preserve">    技改贴息和补助</t>
  </si>
  <si>
    <t xml:space="preserve">    技术研发和推广</t>
  </si>
  <si>
    <t xml:space="preserve">    示范项目补贴</t>
  </si>
  <si>
    <t xml:space="preserve">    宣传和培训</t>
  </si>
  <si>
    <t xml:space="preserve">    其他新型墙体材料专项基金支出</t>
  </si>
  <si>
    <t xml:space="preserve">  新型墙体材料专项基金债务付息支出</t>
  </si>
  <si>
    <t xml:space="preserve">  新型墙体材料专项基金债务发行费用支出</t>
  </si>
  <si>
    <t>农网还贷资金收入</t>
  </si>
  <si>
    <t>农网还贷资金支出</t>
  </si>
  <si>
    <t>农网还贷资金</t>
  </si>
  <si>
    <t xml:space="preserve">  中央农网还贷资金收入</t>
  </si>
  <si>
    <t xml:space="preserve">  中央农网还贷资金支出</t>
  </si>
  <si>
    <t xml:space="preserve">  中央农网还贷资金</t>
  </si>
  <si>
    <t xml:space="preserve">  地方农网还贷资金收入</t>
  </si>
  <si>
    <t xml:space="preserve">  地方农网还贷资金支出</t>
  </si>
  <si>
    <t xml:space="preserve">  地方农网还贷资金</t>
  </si>
  <si>
    <t xml:space="preserve">  其他农网还贷资金支出</t>
  </si>
  <si>
    <t>旅游发展基金收入</t>
  </si>
  <si>
    <t>旅游发展基金支出</t>
  </si>
  <si>
    <t>旅游发展基金</t>
  </si>
  <si>
    <t xml:space="preserve">  宣传促销</t>
  </si>
  <si>
    <t xml:space="preserve">  行业规划</t>
  </si>
  <si>
    <t xml:space="preserve">  旅游事业补助</t>
  </si>
  <si>
    <t xml:space="preserve">  地方旅游开发项目补助</t>
  </si>
  <si>
    <t xml:space="preserve">  其他旅游发展基金支出</t>
  </si>
  <si>
    <t>中央特别国债经营基金收入</t>
  </si>
  <si>
    <t>中央特别国债经营基金支出</t>
  </si>
  <si>
    <t>中央特别国债经营基金</t>
  </si>
  <si>
    <t>中央特别国债经营基金财务收入</t>
  </si>
  <si>
    <t>中央特别国债经营基金财务支出</t>
  </si>
  <si>
    <t>中央特别国债经营基金财务</t>
  </si>
  <si>
    <t>彩票发行机构和彩票销售机构的业务费用</t>
  </si>
  <si>
    <t>彩票发行销售机构业务费安排的支出</t>
  </si>
  <si>
    <t xml:space="preserve">  福利彩票发行机构的业务费用</t>
  </si>
  <si>
    <t xml:space="preserve">  福利彩票发行机构的业务费支出</t>
  </si>
  <si>
    <t xml:space="preserve">  体育彩票发行机构的业务费用</t>
  </si>
  <si>
    <t xml:space="preserve">  体育彩票发行机构的业务费支出</t>
  </si>
  <si>
    <t xml:space="preserve">  福利彩票销售机构的业务费用</t>
  </si>
  <si>
    <t xml:space="preserve">  福利彩票销售机构的业务费支出</t>
  </si>
  <si>
    <t xml:space="preserve">  体育彩票销售机构的业务费用</t>
  </si>
  <si>
    <t xml:space="preserve">  体育彩票销售机构的业务费支出</t>
  </si>
  <si>
    <t xml:space="preserve">  彩票兑奖周转金</t>
  </si>
  <si>
    <t xml:space="preserve">  彩票兑奖周转金支出</t>
  </si>
  <si>
    <t xml:space="preserve">  彩票发行销售风险基金</t>
  </si>
  <si>
    <t xml:space="preserve">  彩票发行销售风险基金支出</t>
  </si>
  <si>
    <t xml:space="preserve">  彩票市场调控资金收入</t>
  </si>
  <si>
    <t xml:space="preserve">  彩票市场调控资金支出</t>
  </si>
  <si>
    <t xml:space="preserve">  彩票市场调控资金</t>
  </si>
  <si>
    <t xml:space="preserve">  其他彩票发行销售机构业务费安排的支出</t>
  </si>
  <si>
    <t>彩票公益金收入</t>
  </si>
  <si>
    <t>彩票公益金相关支出</t>
  </si>
  <si>
    <t>彩票公益金</t>
  </si>
  <si>
    <t xml:space="preserve">  福利彩票公益金收入</t>
  </si>
  <si>
    <t xml:space="preserve">  彩票公益金及对应专项债务收入安排的支出</t>
  </si>
  <si>
    <t xml:space="preserve">  福利彩票公益金</t>
  </si>
  <si>
    <t xml:space="preserve">  体育彩票公益金收入</t>
  </si>
  <si>
    <t xml:space="preserve">    用于补充全国社会保障基金的彩票公益金支出</t>
  </si>
  <si>
    <t xml:space="preserve">  体育彩票公益金</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</si>
  <si>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</si>
  <si>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</si>
  <si>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</si>
  <si>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</si>
  <si>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</si>
  <si>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</si>
  <si>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</si>
  <si>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</si>
  <si>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</si>
  <si>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</si>
  <si>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彩票公益金债务付息支出</t>
  </si>
  <si>
    <t xml:space="preserve">  彩票公益金债务发行费用支出</t>
  </si>
  <si>
    <t>烟草企业上缴专项收入</t>
  </si>
  <si>
    <t>烟草企业上缴专项收入安排的支出</t>
  </si>
  <si>
    <t>烟草企业上缴专项</t>
  </si>
  <si>
    <t>其他政府性基金收入</t>
  </si>
  <si>
    <t>其他政府性基金相关支出</t>
  </si>
  <si>
    <t>其他政府性基金</t>
  </si>
  <si>
    <t xml:space="preserve">  其他政府性基金及对应专项债务收入安排的支出</t>
  </si>
  <si>
    <t xml:space="preserve">  其他政府性基金债务付息支出</t>
  </si>
  <si>
    <t xml:space="preserve">  其他政府性基金债务发行费用支出</t>
  </si>
  <si>
    <t>2016年度随州经济技术开发区政府性基金收支及结余情况录入表</t>
    <phoneticPr fontId="5" type="noConversion"/>
  </si>
  <si>
    <t>2016年度随州经济技术开发区政府性基金转移性收支决算录入表</t>
  </si>
  <si>
    <t>录入07表</t>
  </si>
  <si>
    <t>预算科目</t>
  </si>
  <si>
    <t>政府性基金上级补助收入</t>
  </si>
  <si>
    <t>政府性基金补助下级支出</t>
  </si>
  <si>
    <t>政府性基金下级上解收入</t>
  </si>
  <si>
    <t>政府性基金上解上级支出</t>
  </si>
  <si>
    <t>政府性基金上年结余</t>
  </si>
  <si>
    <t>政府性基金调入资金</t>
  </si>
  <si>
    <t>政府性基金调出资金</t>
  </si>
  <si>
    <t xml:space="preserve">  一般公共预算调入</t>
  </si>
  <si>
    <t xml:space="preserve">  调入专项收入</t>
  </si>
  <si>
    <t xml:space="preserve">  其他调入</t>
  </si>
  <si>
    <t xml:space="preserve">  地方政府债务收入</t>
  </si>
  <si>
    <t xml:space="preserve">  地方政府专项债务还本支出</t>
  </si>
  <si>
    <t xml:space="preserve">    专项债务收入</t>
  </si>
  <si>
    <t xml:space="preserve">  地方政府专项债务转贷收入</t>
  </si>
  <si>
    <t>政府性基金省补助计划单列市收入</t>
  </si>
  <si>
    <t>政府性基金计划单列市上解省支出</t>
  </si>
  <si>
    <t>政府性基金计划单列市上解省收入</t>
  </si>
  <si>
    <t>政府性基金省补助计划单列市支出</t>
  </si>
  <si>
    <t>政府性基金年终结余</t>
  </si>
  <si>
    <t>收　　入　　总　　计　</t>
  </si>
  <si>
    <t>支　　出　　总　　计　</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</si>
  <si>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</si>
  <si>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</si>
  <si>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</si>
  <si>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</si>
  <si>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</si>
  <si>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</si>
  <si>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</si>
  <si>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</si>
  <si>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</si>
  <si>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</si>
  <si>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</si>
  <si>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</si>
  <si>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</si>
  <si>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</si>
  <si>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</si>
  <si>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</si>
  <si>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</si>
  <si>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</si>
  <si>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</si>
  <si>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</si>
  <si>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</si>
  <si>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</si>
  <si>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</si>
  <si>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</si>
  <si>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</si>
  <si>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</si>
  <si>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</si>
  <si>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</si>
  <si>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</si>
  <si>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</si>
  <si>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</si>
  <si>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</si>
  <si>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</si>
  <si>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</si>
  <si>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</si>
  <si>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</si>
  <si>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</si>
  <si>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</si>
  <si>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</si>
  <si>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</si>
  <si>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</si>
  <si>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国家留成油串换石油储备支出</t>
  </si>
  <si>
    <t xml:space="preserve">    天然铀能源储备</t>
  </si>
  <si>
    <t>02表</t>
  </si>
  <si>
    <t>科目_x000D_
编码</t>
  </si>
  <si>
    <t>决算数(试编)</t>
  </si>
  <si>
    <t>部门决算_x000D_
财政拨款_x000D_
收入数</t>
  </si>
  <si>
    <t>支出功能分类_x000D_
决算数</t>
  </si>
  <si>
    <t>支出合计</t>
  </si>
  <si>
    <t>部门拨款列支数</t>
  </si>
  <si>
    <t>非部门拨_x000D_
款列支数</t>
  </si>
  <si>
    <t>财政权责发生制列支数</t>
  </si>
  <si>
    <t>301</t>
  </si>
  <si>
    <t>工资福利支出</t>
  </si>
  <si>
    <t>30101</t>
  </si>
  <si>
    <t xml:space="preserve">  基本工资</t>
  </si>
  <si>
    <t>30102</t>
  </si>
  <si>
    <t xml:space="preserve">  津贴补贴</t>
  </si>
  <si>
    <t>30103</t>
  </si>
  <si>
    <t xml:space="preserve">  奖金</t>
  </si>
  <si>
    <t>30104</t>
  </si>
  <si>
    <t xml:space="preserve">  其他社会保障缴费</t>
  </si>
  <si>
    <t>30106</t>
  </si>
  <si>
    <t xml:space="preserve">  伙食补助费</t>
  </si>
  <si>
    <t>30107</t>
  </si>
  <si>
    <t xml:space="preserve">  绩效工资</t>
  </si>
  <si>
    <t xml:space="preserve">  机关事业单位基本养老保险缴费</t>
  </si>
  <si>
    <t xml:space="preserve">  职业年金缴费</t>
  </si>
  <si>
    <t xml:space="preserve">  其他工资福利支出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</si>
  <si>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</si>
  <si>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</si>
  <si>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</si>
  <si>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</si>
  <si>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</si>
  <si>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</si>
  <si>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</si>
  <si>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</si>
  <si>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</si>
  <si>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</si>
  <si>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</si>
  <si>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</si>
  <si>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</si>
  <si>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</si>
  <si>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</si>
  <si>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</si>
  <si>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</si>
  <si>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</si>
  <si>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</si>
  <si>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</si>
  <si>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</si>
  <si>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</si>
  <si>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</si>
  <si>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 </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</si>
  <si>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</si>
  <si>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</si>
  <si>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</si>
  <si>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</si>
  <si>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</si>
  <si>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</si>
  <si>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</si>
  <si>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</si>
  <si>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</si>
  <si>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</si>
  <si>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</si>
  <si>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</si>
  <si>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</si>
  <si>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</si>
  <si>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</si>
  <si>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</si>
  <si>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</si>
  <si>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</si>
  <si>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</si>
  <si>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</si>
  <si>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</si>
  <si>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</si>
  <si>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</si>
  <si>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</si>
  <si>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</si>
  <si>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</si>
  <si>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</si>
  <si>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</si>
  <si>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</si>
  <si>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</si>
  <si>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</si>
  <si>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</si>
  <si>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</si>
  <si>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</si>
  <si>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</si>
  <si>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</si>
  <si>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</si>
  <si>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</si>
  <si>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</si>
  <si>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</si>
  <si>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</si>
  <si>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</si>
  <si>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</si>
  <si>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</si>
  <si>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</si>
  <si>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</si>
  <si>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</si>
  <si>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t>
  </si>
  <si>
    <t>30308</t>
  </si>
  <si>
    <t xml:space="preserve">  助学金</t>
  </si>
  <si>
    <t>30309</t>
  </si>
  <si>
    <t xml:space="preserve">  奖励金</t>
  </si>
  <si>
    <t>30310</t>
  </si>
  <si>
    <t xml:space="preserve">  生产补贴</t>
  </si>
  <si>
    <t>30311</t>
  </si>
  <si>
    <t xml:space="preserve">  住房公积金</t>
  </si>
  <si>
    <t>30312</t>
  </si>
  <si>
    <t xml:space="preserve">  提租补贴</t>
  </si>
  <si>
    <t>30313</t>
  </si>
  <si>
    <t xml:space="preserve">  购房补贴</t>
  </si>
  <si>
    <t xml:space="preserve">  采暖补贴</t>
  </si>
  <si>
    <t xml:space="preserve">  物业服务补贴</t>
  </si>
  <si>
    <t>30399</t>
  </si>
  <si>
    <t xml:space="preserve">  其他对个人和家庭的补助支出</t>
  </si>
  <si>
    <t>304</t>
  </si>
  <si>
    <t>对企事业单位的补贴</t>
  </si>
  <si>
    <t>30401</t>
  </si>
  <si>
    <t xml:space="preserve">  企业政策性补贴</t>
  </si>
  <si>
    <t>30402</t>
  </si>
  <si>
    <t xml:space="preserve">  事业单位补贴</t>
  </si>
  <si>
    <t>30403</t>
  </si>
  <si>
    <t xml:space="preserve">  财政贴息</t>
  </si>
  <si>
    <t>30499</t>
  </si>
  <si>
    <t xml:space="preserve">  其他对企事业单位的补贴</t>
  </si>
  <si>
    <t>305</t>
  </si>
  <si>
    <t>转移性支出</t>
  </si>
  <si>
    <t>30501</t>
  </si>
  <si>
    <t xml:space="preserve">  不同级政府间转移性支出</t>
  </si>
  <si>
    <t>30502</t>
  </si>
  <si>
    <t xml:space="preserve">  同级政府间转移性支出</t>
  </si>
  <si>
    <t>307</t>
  </si>
  <si>
    <t>债务利息支出</t>
  </si>
  <si>
    <t>30701</t>
  </si>
  <si>
    <t xml:space="preserve">  国内债务付息</t>
  </si>
  <si>
    <t>30707</t>
  </si>
  <si>
    <t xml:space="preserve">  国外债务付息</t>
  </si>
  <si>
    <t>309</t>
  </si>
  <si>
    <t>基本建设支出</t>
  </si>
  <si>
    <t>30901</t>
  </si>
  <si>
    <t xml:space="preserve">  房屋建筑物购建</t>
  </si>
  <si>
    <t>30902</t>
  </si>
  <si>
    <t xml:space="preserve">  办公设备购置</t>
  </si>
  <si>
    <t>30903</t>
  </si>
  <si>
    <t xml:space="preserve">  专用设备购置</t>
  </si>
  <si>
    <t>30905</t>
  </si>
  <si>
    <t xml:space="preserve">  基础设施建设</t>
  </si>
  <si>
    <t>30906</t>
  </si>
  <si>
    <t xml:space="preserve">  大型修缮</t>
  </si>
  <si>
    <t>30907</t>
  </si>
  <si>
    <t xml:space="preserve">  信息网络及软件购置更新</t>
  </si>
  <si>
    <t>30908</t>
  </si>
  <si>
    <t xml:space="preserve">  物资储备</t>
  </si>
  <si>
    <t>30913</t>
  </si>
  <si>
    <t xml:space="preserve">  公务用车购置</t>
  </si>
  <si>
    <t>30919</t>
  </si>
  <si>
    <t xml:space="preserve">  其他交通工具购置</t>
  </si>
  <si>
    <t>30999</t>
  </si>
  <si>
    <t xml:space="preserve">  其他基本建设支出</t>
  </si>
  <si>
    <t>310</t>
  </si>
  <si>
    <t>其他资本性支出</t>
  </si>
  <si>
    <t>31001</t>
  </si>
  <si>
    <t>31002</t>
  </si>
  <si>
    <t>31003</t>
  </si>
  <si>
    <t>31005</t>
  </si>
  <si>
    <t>31006</t>
  </si>
  <si>
    <t>31007</t>
  </si>
  <si>
    <t>31008</t>
  </si>
  <si>
    <t>31009</t>
  </si>
  <si>
    <t xml:space="preserve">  土地补偿</t>
  </si>
  <si>
    <t>31010</t>
  </si>
  <si>
    <t xml:space="preserve">  安置补助</t>
  </si>
  <si>
    <t>31011</t>
  </si>
  <si>
    <t xml:space="preserve">  地上附着物和青苗补偿</t>
  </si>
  <si>
    <t>31012</t>
  </si>
  <si>
    <t xml:space="preserve">  拆迁补偿</t>
  </si>
  <si>
    <t>31013</t>
  </si>
  <si>
    <t>31019</t>
  </si>
  <si>
    <t>31020</t>
  </si>
  <si>
    <t xml:space="preserve">  产权参股</t>
  </si>
  <si>
    <t>31099</t>
  </si>
  <si>
    <t xml:space="preserve">  其他资本性支出</t>
  </si>
  <si>
    <t>399</t>
  </si>
  <si>
    <t>其他支出</t>
  </si>
  <si>
    <t>39901</t>
  </si>
  <si>
    <t xml:space="preserve">  预备费</t>
  </si>
  <si>
    <t>39902</t>
  </si>
  <si>
    <t xml:space="preserve">  预留</t>
  </si>
  <si>
    <t>39903</t>
  </si>
  <si>
    <t>39906</t>
  </si>
  <si>
    <t xml:space="preserve">  赠与</t>
  </si>
  <si>
    <t>39907</t>
  </si>
  <si>
    <t xml:space="preserve">  贷款转贷</t>
  </si>
  <si>
    <t>39999</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</si>
  <si>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</si>
  <si>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</si>
  <si>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</si>
  <si>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</si>
  <si>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</si>
  <si>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</si>
  <si>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</si>
  <si>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</si>
  <si>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</si>
  <si>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</si>
  <si>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</si>
  <si>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</si>
  <si>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</si>
  <si>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</si>
  <si>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</si>
  <si>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</si>
  <si>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</si>
  <si>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</si>
  <si>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</si>
  <si>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</si>
  <si>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</si>
  <si>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</si>
  <si>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</si>
  <si>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</si>
  <si>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</si>
  <si>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</si>
  <si>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</si>
  <si>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</si>
  <si>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</si>
  <si>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</si>
  <si>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</si>
  <si>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</si>
  <si>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</si>
  <si>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</si>
  <si>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</si>
  <si>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</si>
  <si>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</si>
  <si>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</si>
  <si>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</si>
  <si>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 xml:space="preserve">2016年度随州经济技术开发区一般公共预算收入决算录入表		</t>
  </si>
  <si>
    <t>录入01表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</si>
  <si>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</si>
  <si>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</si>
  <si>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</si>
  <si>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</si>
  <si>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</si>
  <si>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</si>
  <si>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</si>
  <si>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</si>
  <si>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</si>
  <si>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</si>
  <si>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</si>
  <si>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</si>
  <si>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</si>
  <si>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</si>
  <si>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</si>
  <si>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</si>
  <si>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</si>
  <si>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</si>
  <si>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</si>
  <si>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森工综合利用增值税退税</t>
  </si>
  <si>
    <t xml:space="preserve">      核电站增值税退税</t>
  </si>
  <si>
    <t xml:space="preserve">      水电增值税退税</t>
  </si>
  <si>
    <t xml:space="preserve">      资源综合利用增值税退税</t>
  </si>
  <si>
    <t xml:space="preserve">      成品油增值税退税</t>
  </si>
  <si>
    <t xml:space="preserve">      其他增值税退税</t>
  </si>
  <si>
    <t xml:space="preserve">      免抵调增增值税</t>
  </si>
  <si>
    <t xml:space="preserve">      成品油价格和税费改革增值税划出</t>
  </si>
  <si>
    <t xml:space="preserve">      成品油价格和税费改革增值税划入</t>
  </si>
  <si>
    <t xml:space="preserve">      营改增试点国内增值税划出</t>
  </si>
  <si>
    <t xml:space="preserve">      营改增试点国内增值税划入</t>
  </si>
  <si>
    <t xml:space="preserve">      营改增试点国内增值税划出(地方)</t>
  </si>
  <si>
    <t xml:space="preserve">      营改增试点国内增值税划入(地方)</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</si>
  <si>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</si>
  <si>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</si>
  <si>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</si>
  <si>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</si>
  <si>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</si>
  <si>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</si>
  <si>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</si>
  <si>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</si>
  <si>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</si>
  <si>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</si>
  <si>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</si>
  <si>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</si>
  <si>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改征增值税国内退税</t>
  </si>
  <si>
    <t xml:space="preserve">      免抵调增改征增值税</t>
  </si>
  <si>
    <t xml:space="preserve">      营改增试点改征增值税划出</t>
  </si>
  <si>
    <t xml:space="preserve">      营改增试点改征增值税划入</t>
  </si>
  <si>
    <t xml:space="preserve">      营改增试点改征增值税划出(地方)</t>
  </si>
  <si>
    <t xml:space="preserve">      营改增试点改征增值税划入(地方)</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</si>
  <si>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</si>
  <si>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</si>
  <si>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</si>
  <si>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</si>
  <si>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</si>
  <si>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</si>
  <si>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</si>
  <si>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</si>
  <si>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</si>
  <si>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</si>
  <si>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</si>
  <si>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</si>
  <si>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</si>
  <si>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</si>
  <si>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</si>
  <si>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</si>
  <si>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</si>
  <si>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</si>
  <si>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</si>
  <si>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</si>
  <si>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</si>
  <si>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</si>
  <si>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</si>
  <si>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营业税</t>
  </si>
  <si>
    <t xml:space="preserve">    金融保险业营业税(中央)</t>
  </si>
  <si>
    <t xml:space="preserve">    金融保险业营业税(地方)</t>
  </si>
  <si>
    <t xml:space="preserve">      交强险营业税</t>
  </si>
  <si>
    <t xml:space="preserve">      其他金融保险业营业税(地方)</t>
  </si>
  <si>
    <t xml:space="preserve">    一般营业税</t>
  </si>
  <si>
    <t xml:space="preserve">    营业税税款滞纳金、罚款收入</t>
  </si>
  <si>
    <t xml:space="preserve">    营业税退税</t>
  </si>
  <si>
    <t xml:space="preserve">    营业税划出</t>
  </si>
  <si>
    <t xml:space="preserve">    营业税划入</t>
  </si>
  <si>
    <t xml:space="preserve">    营业税划出(地方)</t>
  </si>
  <si>
    <t xml:space="preserve">    营业税划入(地方)</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</si>
  <si>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</si>
  <si>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</si>
  <si>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</si>
  <si>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</si>
  <si>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</si>
  <si>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</si>
  <si>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</si>
  <si>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</si>
  <si>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</si>
  <si>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</si>
  <si>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</si>
  <si>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</si>
  <si>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</si>
  <si>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</si>
  <si>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</si>
  <si>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</si>
  <si>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</si>
  <si>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</si>
  <si>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</si>
  <si>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</si>
  <si>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</si>
  <si>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</si>
  <si>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</si>
  <si>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</si>
  <si>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</si>
  <si>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</si>
  <si>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</si>
  <si>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</si>
  <si>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</si>
  <si>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</si>
  <si>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</si>
  <si>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</si>
  <si>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</si>
  <si>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</si>
  <si>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</si>
  <si>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</si>
  <si>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</si>
  <si>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</si>
  <si>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</si>
  <si>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</si>
  <si>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</si>
  <si>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</si>
  <si>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</si>
  <si>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</si>
  <si>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</si>
  <si>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</si>
  <si>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</si>
  <si>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</si>
  <si>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</si>
  <si>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</si>
  <si>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</si>
  <si>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</si>
  <si>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</si>
  <si>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</si>
  <si>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</si>
  <si>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</si>
  <si>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</si>
  <si>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</si>
  <si>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</si>
  <si>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</si>
  <si>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</si>
  <si>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</si>
  <si>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</si>
  <si>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</si>
  <si>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</si>
  <si>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</si>
  <si>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</si>
  <si>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</si>
  <si>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</si>
  <si>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</si>
  <si>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</si>
  <si>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</si>
  <si>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</si>
  <si>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</si>
  <si>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</si>
  <si>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</si>
  <si>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</si>
  <si>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</si>
  <si>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</si>
  <si>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</si>
  <si>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</si>
  <si>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</si>
  <si>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</si>
  <si>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</si>
  <si>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</si>
  <si>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</si>
  <si>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</si>
  <si>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</si>
  <si>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</si>
  <si>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</si>
  <si>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</si>
  <si>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</si>
  <si>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</si>
  <si>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</si>
  <si>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</si>
  <si>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</si>
  <si>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</si>
  <si>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</si>
  <si>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</si>
  <si>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</si>
  <si>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</si>
  <si>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</si>
  <si>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</si>
  <si>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</si>
  <si>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</si>
  <si>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</si>
  <si>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</si>
  <si>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</si>
  <si>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</si>
  <si>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</si>
  <si>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</si>
  <si>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</si>
  <si>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</si>
  <si>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</si>
  <si>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</si>
  <si>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</si>
  <si>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</si>
  <si>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</si>
  <si>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</si>
  <si>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</si>
  <si>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</si>
  <si>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</si>
  <si>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</si>
  <si>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</si>
  <si>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</si>
  <si>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</si>
  <si>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</si>
  <si>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</si>
  <si>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</si>
  <si>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</si>
  <si>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</si>
  <si>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</si>
  <si>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</si>
  <si>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</si>
  <si>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</si>
  <si>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</si>
  <si>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</si>
  <si>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</si>
  <si>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</si>
  <si>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</si>
  <si>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</si>
  <si>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</si>
  <si>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</si>
  <si>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</si>
  <si>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</si>
  <si>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</si>
  <si>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</si>
  <si>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</si>
  <si>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</si>
  <si>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</si>
  <si>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</si>
  <si>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</si>
  <si>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</si>
  <si>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</si>
  <si>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</si>
  <si>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</si>
  <si>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</si>
  <si>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</si>
  <si>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</si>
  <si>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</si>
  <si>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</si>
  <si>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</si>
  <si>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</si>
  <si>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</si>
  <si>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</si>
  <si>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</si>
  <si>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</si>
  <si>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</si>
  <si>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</si>
  <si>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个人所得税税款滞纳金、罚款收入</t>
  </si>
  <si>
    <t xml:space="preserve">  资源税</t>
  </si>
  <si>
    <t xml:space="preserve">    海洋石油资源税</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</si>
  <si>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</si>
  <si>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</si>
  <si>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</si>
  <si>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</si>
  <si>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</si>
  <si>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</si>
  <si>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</si>
  <si>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</si>
  <si>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</si>
  <si>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</si>
  <si>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</si>
  <si>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</si>
  <si>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</si>
  <si>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</si>
  <si>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</si>
  <si>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</si>
  <si>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</si>
  <si>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</si>
  <si>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</si>
  <si>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</si>
  <si>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</si>
  <si>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</si>
  <si>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</si>
  <si>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</si>
  <si>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</si>
  <si>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</si>
  <si>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</si>
  <si>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</si>
  <si>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</si>
  <si>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</si>
  <si>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</si>
  <si>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</si>
  <si>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</si>
  <si>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</si>
  <si>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</si>
  <si>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</si>
  <si>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</si>
  <si>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</si>
  <si>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</si>
  <si>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</si>
  <si>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</si>
  <si>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</si>
  <si>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</si>
  <si>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</si>
  <si>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</si>
  <si>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</si>
  <si>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</si>
  <si>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</si>
  <si>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</si>
  <si>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</si>
  <si>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</si>
  <si>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</si>
  <si>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</si>
  <si>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</si>
  <si>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</si>
  <si>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</si>
  <si>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</si>
  <si>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</si>
  <si>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</si>
  <si>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</si>
  <si>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</si>
  <si>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</si>
  <si>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</si>
  <si>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</si>
  <si>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</si>
  <si>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</si>
  <si>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</si>
  <si>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</si>
  <si>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</si>
  <si>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</si>
  <si>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</si>
  <si>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</si>
  <si>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</si>
  <si>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</si>
  <si>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</si>
  <si>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</si>
  <si>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</si>
  <si>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</si>
  <si>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</si>
  <si>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其他税收收入</t>
  </si>
  <si>
    <t>非税收入</t>
  </si>
  <si>
    <t xml:space="preserve">  专项收入</t>
  </si>
  <si>
    <t xml:space="preserve">    排污费收入(项)</t>
  </si>
  <si>
    <t xml:space="preserve">      排污费收入(目)</t>
  </si>
  <si>
    <t xml:space="preserve">      海洋工程排污费收入</t>
  </si>
  <si>
    <t xml:space="preserve">    水资源费收入</t>
  </si>
  <si>
    <t xml:space="preserve">      三峡电站水资源费收入</t>
  </si>
  <si>
    <t xml:space="preserve">      其他水资源费收入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</si>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</sst>
</file>

<file path=xl/styles.xml><?xml version="1.0" encoding="utf-8"?>
<styleSheet xmlns="http://schemas.openxmlformats.org/spreadsheetml/2006/main">
  <numFmts count="2">
    <numFmt numFmtId="176" formatCode="0_ "/>
    <numFmt numFmtId="177" formatCode="#,##0.0"/>
  </numFmts>
  <fonts count="20">
    <font>
      <sz val="12"/>
      <name val="宋体"/>
      <charset val="134"/>
    </font>
    <font>
      <sz val="11"/>
      <color indexed="8"/>
      <name val="宋体"/>
      <charset val="134"/>
    </font>
    <font>
      <b/>
      <sz val="18"/>
      <name val="宋体"/>
      <charset val="134"/>
    </font>
    <font>
      <sz val="10"/>
      <name val="宋体"/>
      <charset val="134"/>
    </font>
    <font>
      <b/>
      <sz val="10"/>
      <name val="宋体"/>
      <charset val="134"/>
    </font>
    <font>
      <sz val="9"/>
      <name val="宋体"/>
      <charset val="134"/>
    </font>
    <font>
      <sz val="11"/>
      <color indexed="17"/>
      <name val="宋体"/>
      <charset val="134"/>
    </font>
    <font>
      <sz val="11"/>
      <color indexed="20"/>
      <name val="宋体"/>
      <charset val="134"/>
    </font>
    <font>
      <sz val="12"/>
      <name val="宋体"/>
      <charset val="134"/>
    </font>
    <font>
      <sz val="12"/>
      <name val="Times New Roman"/>
      <family val="1"/>
    </font>
    <font>
      <sz val="22"/>
      <name val="宋体"/>
      <charset val="134"/>
    </font>
    <font>
      <b/>
      <sz val="20"/>
      <name val="Times New Roman"/>
      <family val="1"/>
    </font>
    <font>
      <b/>
      <sz val="10"/>
      <name val="Times New Roman"/>
      <family val="1"/>
    </font>
    <font>
      <b/>
      <sz val="12"/>
      <name val="宋体"/>
      <charset val="134"/>
    </font>
    <font>
      <sz val="10"/>
      <name val="Times New Roman"/>
      <family val="1"/>
    </font>
    <font>
      <sz val="14"/>
      <name val="仿宋_GB2312"/>
      <family val="3"/>
      <charset val="134"/>
    </font>
    <font>
      <sz val="22"/>
      <color indexed="8"/>
      <name val="宋体"/>
      <charset val="134"/>
    </font>
    <font>
      <sz val="12"/>
      <color indexed="8"/>
      <name val="宋体"/>
      <charset val="134"/>
    </font>
    <font>
      <sz val="9"/>
      <color indexed="8"/>
      <name val="宋体"/>
      <charset val="134"/>
    </font>
    <font>
      <sz val="12"/>
      <name val="宋体"/>
      <charset val="134"/>
    </font>
  </fonts>
  <fills count="16">
    <fill>
      <patternFill patternType="none"/>
    </fill>
    <fill>
      <patternFill patternType="gray125"/>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5"/>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indexed="24"/>
        <bgColor indexed="64"/>
      </patternFill>
    </fill>
    <fill>
      <patternFill patternType="solid">
        <fgColor indexed="44"/>
        <bgColor indexed="64"/>
      </patternFill>
    </fill>
    <fill>
      <patternFill patternType="mediumGray">
        <fgColor indexed="9"/>
      </patternFill>
    </fill>
    <fill>
      <patternFill patternType="solid">
        <fgColor indexed="49"/>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8"/>
      </left>
      <right style="thin">
        <color indexed="8"/>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right style="thin">
        <color indexed="8"/>
      </right>
      <top style="medium">
        <color indexed="8"/>
      </top>
      <bottom style="medium">
        <color indexed="8"/>
      </bottom>
      <diagonal/>
    </border>
    <border>
      <left/>
      <right/>
      <top/>
      <bottom style="thin">
        <color indexed="64"/>
      </bottom>
      <diagonal/>
    </border>
    <border>
      <left style="medium">
        <color indexed="8"/>
      </left>
      <right/>
      <top style="medium">
        <color indexed="8"/>
      </top>
      <bottom/>
      <diagonal/>
    </border>
    <border>
      <left/>
      <right/>
      <top style="medium">
        <color indexed="8"/>
      </top>
      <bottom/>
      <diagonal/>
    </border>
  </borders>
  <cellStyleXfs count="11">
    <xf numFmtId="0" fontId="0" fillId="0" borderId="0"/>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8" fillId="0" borderId="0">
      <alignment vertical="center"/>
    </xf>
    <xf numFmtId="0" fontId="8" fillId="0" borderId="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2" borderId="0" applyNumberFormat="0" applyBorder="0" applyAlignment="0" applyProtection="0">
      <alignment vertical="center"/>
    </xf>
    <xf numFmtId="0" fontId="6" fillId="2" borderId="0" applyNumberFormat="0" applyBorder="0" applyAlignment="0" applyProtection="0">
      <alignment vertical="center"/>
    </xf>
  </cellStyleXfs>
  <cellXfs count="89">
    <xf numFmtId="0" fontId="0" fillId="0" borderId="0" xfId="0"/>
    <xf numFmtId="0" fontId="0" fillId="0" borderId="0" xfId="0" applyFont="1"/>
    <xf numFmtId="0" fontId="0" fillId="9" borderId="0" xfId="0" applyFont="1" applyFill="1"/>
    <xf numFmtId="0" fontId="4" fillId="9" borderId="1" xfId="0" applyNumberFormat="1" applyFont="1" applyFill="1" applyBorder="1" applyAlignment="1" applyProtection="1">
      <alignment horizontal="center" vertical="center"/>
    </xf>
    <xf numFmtId="3" fontId="4" fillId="9" borderId="1" xfId="0" applyNumberFormat="1" applyFont="1" applyFill="1" applyBorder="1" applyAlignment="1" applyProtection="1">
      <alignment horizontal="center" vertical="center"/>
    </xf>
    <xf numFmtId="3" fontId="3" fillId="10" borderId="1" xfId="0" applyNumberFormat="1" applyFont="1" applyFill="1" applyBorder="1" applyAlignment="1" applyProtection="1">
      <alignment horizontal="right" vertical="center"/>
    </xf>
    <xf numFmtId="0" fontId="3" fillId="9" borderId="1" xfId="0" applyNumberFormat="1" applyFont="1" applyFill="1" applyBorder="1" applyAlignment="1" applyProtection="1">
      <alignment horizontal="left" vertical="center"/>
    </xf>
    <xf numFmtId="3" fontId="4" fillId="9" borderId="1" xfId="0" applyNumberFormat="1" applyFont="1" applyFill="1" applyBorder="1" applyAlignment="1" applyProtection="1">
      <alignment horizontal="left" vertical="center"/>
    </xf>
    <xf numFmtId="3" fontId="3" fillId="9" borderId="1" xfId="0" applyNumberFormat="1" applyFont="1" applyFill="1" applyBorder="1" applyAlignment="1" applyProtection="1">
      <alignment horizontal="left" vertical="center"/>
    </xf>
    <xf numFmtId="3" fontId="3" fillId="11" borderId="1" xfId="0" applyNumberFormat="1" applyFont="1" applyFill="1" applyBorder="1" applyAlignment="1" applyProtection="1">
      <alignment horizontal="right" vertical="center"/>
    </xf>
    <xf numFmtId="0" fontId="4" fillId="9" borderId="1" xfId="0" applyNumberFormat="1" applyFont="1" applyFill="1" applyBorder="1" applyAlignment="1" applyProtection="1">
      <alignment horizontal="left" vertical="center"/>
    </xf>
    <xf numFmtId="3" fontId="4" fillId="9" borderId="2" xfId="0" applyNumberFormat="1" applyFont="1" applyFill="1" applyBorder="1" applyAlignment="1" applyProtection="1">
      <alignment horizontal="left" vertical="center"/>
    </xf>
    <xf numFmtId="3" fontId="3" fillId="11" borderId="2" xfId="0" applyNumberFormat="1" applyFont="1" applyFill="1" applyBorder="1" applyAlignment="1" applyProtection="1">
      <alignment horizontal="right" vertical="center"/>
    </xf>
    <xf numFmtId="0" fontId="3" fillId="9" borderId="3" xfId="0" applyNumberFormat="1" applyFont="1" applyFill="1" applyBorder="1" applyAlignment="1" applyProtection="1">
      <alignment horizontal="left" vertical="center"/>
    </xf>
    <xf numFmtId="3" fontId="4" fillId="9" borderId="4" xfId="0" applyNumberFormat="1" applyFont="1" applyFill="1" applyBorder="1" applyAlignment="1" applyProtection="1">
      <alignment horizontal="left" vertical="center"/>
    </xf>
    <xf numFmtId="3" fontId="3" fillId="10" borderId="4" xfId="0" applyNumberFormat="1" applyFont="1" applyFill="1" applyBorder="1" applyAlignment="1" applyProtection="1">
      <alignment horizontal="right" vertical="center"/>
    </xf>
    <xf numFmtId="3" fontId="3" fillId="12" borderId="1" xfId="0" applyNumberFormat="1" applyFont="1" applyFill="1" applyBorder="1" applyAlignment="1" applyProtection="1">
      <alignment horizontal="right" vertical="center"/>
    </xf>
    <xf numFmtId="0" fontId="4" fillId="9" borderId="1" xfId="0" applyNumberFormat="1" applyFont="1" applyFill="1" applyBorder="1" applyAlignment="1" applyProtection="1">
      <alignment vertical="center"/>
    </xf>
    <xf numFmtId="0" fontId="3" fillId="9" borderId="1" xfId="0" applyNumberFormat="1" applyFont="1" applyFill="1" applyBorder="1" applyAlignment="1" applyProtection="1">
      <alignment vertical="center"/>
    </xf>
    <xf numFmtId="0" fontId="3" fillId="4" borderId="1" xfId="0" applyNumberFormat="1" applyFont="1" applyFill="1" applyBorder="1" applyAlignment="1" applyProtection="1">
      <alignment horizontal="center" vertical="center"/>
    </xf>
    <xf numFmtId="0" fontId="3" fillId="4" borderId="2" xfId="0" applyNumberFormat="1" applyFont="1" applyFill="1" applyBorder="1" applyAlignment="1" applyProtection="1">
      <alignment horizontal="center" vertical="center" wrapText="1"/>
    </xf>
    <xf numFmtId="0" fontId="3" fillId="4" borderId="1" xfId="0" applyNumberFormat="1" applyFont="1" applyFill="1" applyBorder="1" applyAlignment="1" applyProtection="1">
      <alignment horizontal="left" vertical="center"/>
    </xf>
    <xf numFmtId="3" fontId="3" fillId="5" borderId="1" xfId="0" applyNumberFormat="1" applyFont="1" applyFill="1" applyBorder="1" applyAlignment="1" applyProtection="1">
      <alignment horizontal="right" vertical="center"/>
    </xf>
    <xf numFmtId="0" fontId="0" fillId="4" borderId="1" xfId="0" applyNumberFormat="1" applyFont="1" applyFill="1" applyBorder="1" applyAlignment="1" applyProtection="1"/>
    <xf numFmtId="3" fontId="3" fillId="3" borderId="1" xfId="0" applyNumberFormat="1" applyFont="1" applyFill="1" applyBorder="1" applyAlignment="1" applyProtection="1">
      <alignment horizontal="right" vertical="center"/>
    </xf>
    <xf numFmtId="0" fontId="0" fillId="4" borderId="1" xfId="0" applyNumberFormat="1" applyFont="1" applyFill="1" applyBorder="1" applyAlignment="1" applyProtection="1">
      <alignment vertical="center"/>
    </xf>
    <xf numFmtId="0" fontId="0" fillId="4" borderId="1" xfId="0" applyNumberFormat="1" applyFont="1" applyFill="1" applyBorder="1" applyAlignment="1" applyProtection="1">
      <alignment wrapText="1"/>
    </xf>
    <xf numFmtId="0" fontId="4" fillId="9" borderId="1" xfId="0" applyNumberFormat="1" applyFont="1" applyFill="1" applyBorder="1" applyAlignment="1" applyProtection="1">
      <alignment horizontal="center" vertical="center" wrapText="1"/>
    </xf>
    <xf numFmtId="3" fontId="3" fillId="10" borderId="1" xfId="0" applyNumberFormat="1" applyFont="1" applyFill="1" applyBorder="1" applyAlignment="1" applyProtection="1">
      <alignment horizontal="right" vertical="center" wrapText="1"/>
    </xf>
    <xf numFmtId="1" fontId="3" fillId="9" borderId="1" xfId="0" applyNumberFormat="1" applyFont="1" applyFill="1" applyBorder="1" applyAlignment="1" applyProtection="1">
      <alignment horizontal="left" vertical="center"/>
    </xf>
    <xf numFmtId="3" fontId="3" fillId="13" borderId="1" xfId="0" applyNumberFormat="1" applyFont="1" applyFill="1" applyBorder="1" applyAlignment="1" applyProtection="1">
      <alignment horizontal="right" vertical="center"/>
    </xf>
    <xf numFmtId="3" fontId="3" fillId="11" borderId="1" xfId="0" applyNumberFormat="1" applyFont="1" applyFill="1" applyBorder="1" applyAlignment="1" applyProtection="1">
      <alignment horizontal="right" vertical="center" wrapText="1"/>
    </xf>
    <xf numFmtId="3" fontId="3" fillId="13" borderId="1" xfId="0" applyNumberFormat="1" applyFont="1" applyFill="1" applyBorder="1" applyAlignment="1" applyProtection="1">
      <alignment horizontal="right" vertical="center" wrapText="1"/>
    </xf>
    <xf numFmtId="3" fontId="3" fillId="9" borderId="1" xfId="0" applyNumberFormat="1" applyFont="1" applyFill="1" applyBorder="1" applyAlignment="1" applyProtection="1">
      <alignment horizontal="right" vertical="center"/>
    </xf>
    <xf numFmtId="0" fontId="0" fillId="9" borderId="1" xfId="0" applyNumberFormat="1" applyFont="1" applyFill="1" applyBorder="1" applyAlignment="1" applyProtection="1">
      <alignment horizontal="right" vertical="center"/>
    </xf>
    <xf numFmtId="3" fontId="3" fillId="12" borderId="1" xfId="0" applyNumberFormat="1" applyFont="1" applyFill="1" applyBorder="1" applyAlignment="1" applyProtection="1">
      <alignment horizontal="right" vertical="center" wrapText="1"/>
    </xf>
    <xf numFmtId="0" fontId="3" fillId="9" borderId="1" xfId="0" applyNumberFormat="1" applyFont="1" applyFill="1" applyBorder="1" applyAlignment="1" applyProtection="1">
      <alignment horizontal="right" vertical="center"/>
    </xf>
    <xf numFmtId="0" fontId="0" fillId="9" borderId="1" xfId="0" applyNumberFormat="1" applyFont="1" applyFill="1" applyBorder="1" applyAlignment="1" applyProtection="1">
      <alignment vertical="center"/>
    </xf>
    <xf numFmtId="0" fontId="0" fillId="9" borderId="1" xfId="0" applyNumberFormat="1" applyFont="1" applyFill="1" applyBorder="1" applyAlignment="1" applyProtection="1">
      <alignment horizontal="left" vertical="center"/>
    </xf>
    <xf numFmtId="3" fontId="4" fillId="9" borderId="1" xfId="0" applyNumberFormat="1" applyFont="1" applyFill="1" applyBorder="1" applyAlignment="1" applyProtection="1">
      <alignment horizontal="right" vertical="center" wrapText="1"/>
    </xf>
    <xf numFmtId="1" fontId="4" fillId="9" borderId="1" xfId="0" applyNumberFormat="1" applyFont="1" applyFill="1" applyBorder="1" applyAlignment="1" applyProtection="1">
      <alignment horizontal="left" vertical="center"/>
    </xf>
    <xf numFmtId="0" fontId="4" fillId="9" borderId="1" xfId="0" applyNumberFormat="1" applyFont="1" applyFill="1" applyBorder="1" applyAlignment="1" applyProtection="1">
      <alignment horizontal="left" vertical="center" wrapText="1"/>
    </xf>
    <xf numFmtId="0" fontId="3" fillId="9" borderId="1" xfId="0" applyNumberFormat="1" applyFont="1" applyFill="1" applyBorder="1" applyAlignment="1" applyProtection="1">
      <alignment horizontal="left" vertical="center" wrapText="1"/>
    </xf>
    <xf numFmtId="0" fontId="0" fillId="14" borderId="0" xfId="0" applyFont="1" applyFill="1"/>
    <xf numFmtId="0" fontId="4" fillId="9" borderId="1" xfId="0" applyNumberFormat="1" applyFont="1" applyFill="1" applyBorder="1" applyAlignment="1" applyProtection="1">
      <alignment horizontal="right" vertical="center"/>
    </xf>
    <xf numFmtId="0" fontId="3" fillId="9" borderId="1" xfId="0" applyNumberFormat="1" applyFont="1" applyFill="1" applyBorder="1" applyAlignment="1" applyProtection="1">
      <alignment horizontal="center" vertical="center"/>
    </xf>
    <xf numFmtId="0" fontId="8" fillId="0" borderId="0" xfId="5" applyFont="1" applyFill="1" applyBorder="1">
      <alignment vertical="center"/>
    </xf>
    <xf numFmtId="0" fontId="8" fillId="0" borderId="0" xfId="5" applyAlignment="1"/>
    <xf numFmtId="176" fontId="3" fillId="0" borderId="0" xfId="5" applyNumberFormat="1" applyFont="1" applyFill="1" applyBorder="1" applyAlignment="1"/>
    <xf numFmtId="176" fontId="3" fillId="0" borderId="4" xfId="5" applyNumberFormat="1" applyFont="1" applyFill="1" applyBorder="1" applyAlignment="1">
      <alignment horizontal="center"/>
    </xf>
    <xf numFmtId="176" fontId="4" fillId="0" borderId="1" xfId="5" applyNumberFormat="1" applyFont="1" applyFill="1" applyBorder="1" applyAlignment="1">
      <alignment horizontal="center" vertical="center" wrapText="1"/>
    </xf>
    <xf numFmtId="176" fontId="4" fillId="0" borderId="1" xfId="5" applyNumberFormat="1" applyFont="1" applyFill="1" applyBorder="1" applyAlignment="1"/>
    <xf numFmtId="176" fontId="12" fillId="0" borderId="1" xfId="5" applyNumberFormat="1" applyFont="1" applyFill="1" applyBorder="1" applyAlignment="1"/>
    <xf numFmtId="0" fontId="4" fillId="0" borderId="0" xfId="5" applyFont="1" applyAlignment="1"/>
    <xf numFmtId="0" fontId="13" fillId="0" borderId="0" xfId="5" applyFont="1" applyAlignment="1"/>
    <xf numFmtId="176" fontId="3" fillId="0" borderId="1" xfId="5" applyNumberFormat="1" applyFont="1" applyFill="1" applyBorder="1" applyAlignment="1"/>
    <xf numFmtId="176" fontId="14" fillId="0" borderId="1" xfId="5" applyNumberFormat="1" applyFont="1" applyFill="1" applyBorder="1" applyAlignment="1"/>
    <xf numFmtId="0" fontId="3" fillId="0" borderId="0" xfId="5" applyFont="1" applyAlignment="1"/>
    <xf numFmtId="0" fontId="8" fillId="0" borderId="0" xfId="6" applyFill="1" applyAlignment="1"/>
    <xf numFmtId="0" fontId="17" fillId="0" borderId="0" xfId="6" applyFont="1" applyFill="1" applyAlignment="1"/>
    <xf numFmtId="0" fontId="17" fillId="0" borderId="0" xfId="6" applyFont="1" applyFill="1" applyAlignment="1">
      <alignment horizontal="center"/>
    </xf>
    <xf numFmtId="0" fontId="1" fillId="0" borderId="5" xfId="6" applyFont="1" applyFill="1" applyBorder="1" applyAlignment="1">
      <alignment horizontal="center" vertical="center" shrinkToFit="1"/>
    </xf>
    <xf numFmtId="0" fontId="1" fillId="0" borderId="6" xfId="6" applyFont="1" applyFill="1" applyBorder="1" applyAlignment="1">
      <alignment horizontal="center" vertical="center" shrinkToFit="1"/>
    </xf>
    <xf numFmtId="0" fontId="1" fillId="0" borderId="7" xfId="6" applyFont="1" applyFill="1" applyBorder="1" applyAlignment="1">
      <alignment horizontal="center" vertical="center" shrinkToFit="1"/>
    </xf>
    <xf numFmtId="0" fontId="1" fillId="0" borderId="8" xfId="6" applyFont="1" applyFill="1" applyBorder="1" applyAlignment="1">
      <alignment horizontal="center" vertical="center" shrinkToFit="1"/>
    </xf>
    <xf numFmtId="0" fontId="1" fillId="0" borderId="7" xfId="6" applyFont="1" applyFill="1" applyBorder="1" applyAlignment="1">
      <alignment horizontal="left" vertical="center" shrinkToFit="1"/>
    </xf>
    <xf numFmtId="177" fontId="1" fillId="0" borderId="8" xfId="6" applyNumberFormat="1" applyFont="1" applyFill="1" applyBorder="1" applyAlignment="1">
      <alignment horizontal="right" vertical="center" shrinkToFit="1"/>
    </xf>
    <xf numFmtId="3" fontId="1" fillId="0" borderId="8" xfId="6" applyNumberFormat="1" applyFont="1" applyFill="1" applyBorder="1" applyAlignment="1">
      <alignment horizontal="right" vertical="center" shrinkToFit="1"/>
    </xf>
    <xf numFmtId="0" fontId="1" fillId="0" borderId="9" xfId="6" applyFont="1" applyFill="1" applyBorder="1" applyAlignment="1">
      <alignment horizontal="left" vertical="center" shrinkToFit="1"/>
    </xf>
    <xf numFmtId="3" fontId="1" fillId="0" borderId="10" xfId="6" applyNumberFormat="1" applyFont="1" applyFill="1" applyBorder="1" applyAlignment="1">
      <alignment horizontal="right" vertical="center" shrinkToFit="1"/>
    </xf>
    <xf numFmtId="0" fontId="18" fillId="0" borderId="0" xfId="6" applyFont="1" applyFill="1" applyAlignment="1">
      <alignment vertical="center" wrapText="1"/>
    </xf>
    <xf numFmtId="0" fontId="2" fillId="0" borderId="0" xfId="0" applyNumberFormat="1" applyFont="1" applyFill="1" applyAlignment="1" applyProtection="1">
      <alignment horizontal="center" vertical="center"/>
    </xf>
    <xf numFmtId="0" fontId="3" fillId="0" borderId="0" xfId="0" applyNumberFormat="1" applyFont="1" applyFill="1" applyAlignment="1" applyProtection="1">
      <alignment horizontal="right" vertical="center"/>
    </xf>
    <xf numFmtId="0" fontId="3" fillId="4" borderId="1" xfId="0" applyNumberFormat="1" applyFont="1" applyFill="1" applyBorder="1" applyAlignment="1" applyProtection="1">
      <alignment horizontal="center" vertical="center" wrapText="1"/>
    </xf>
    <xf numFmtId="0" fontId="3" fillId="4" borderId="2" xfId="0" applyNumberFormat="1" applyFont="1" applyFill="1" applyBorder="1" applyAlignment="1" applyProtection="1">
      <alignment horizontal="center" vertical="center" wrapText="1"/>
    </xf>
    <xf numFmtId="0" fontId="3" fillId="4" borderId="1" xfId="0" applyNumberFormat="1" applyFont="1" applyFill="1" applyBorder="1" applyAlignment="1" applyProtection="1">
      <alignment horizontal="center" vertical="center"/>
    </xf>
    <xf numFmtId="0" fontId="2" fillId="15" borderId="0" xfId="0" applyNumberFormat="1" applyFont="1" applyFill="1" applyAlignment="1" applyProtection="1">
      <alignment horizontal="center" vertical="center"/>
    </xf>
    <xf numFmtId="0" fontId="4" fillId="9" borderId="4" xfId="0" applyNumberFormat="1" applyFont="1" applyFill="1" applyBorder="1" applyAlignment="1" applyProtection="1">
      <alignment horizontal="center" vertical="center" wrapText="1"/>
    </xf>
    <xf numFmtId="0" fontId="4" fillId="9" borderId="2" xfId="0" applyNumberFormat="1" applyFont="1" applyFill="1" applyBorder="1" applyAlignment="1" applyProtection="1">
      <alignment horizontal="center" vertical="center" wrapText="1"/>
    </xf>
    <xf numFmtId="0" fontId="4" fillId="9" borderId="4" xfId="0" applyNumberFormat="1" applyFont="1" applyFill="1" applyBorder="1" applyAlignment="1" applyProtection="1">
      <alignment horizontal="center" vertical="center"/>
    </xf>
    <xf numFmtId="0" fontId="4" fillId="9" borderId="2" xfId="0" applyNumberFormat="1" applyFont="1" applyFill="1" applyBorder="1" applyAlignment="1" applyProtection="1">
      <alignment horizontal="center" vertical="center"/>
    </xf>
    <xf numFmtId="0" fontId="3" fillId="15" borderId="0" xfId="0" applyNumberFormat="1" applyFont="1" applyFill="1" applyAlignment="1" applyProtection="1">
      <alignment horizontal="right" vertical="center"/>
    </xf>
    <xf numFmtId="0" fontId="3" fillId="15" borderId="11" xfId="0" applyNumberFormat="1" applyFont="1" applyFill="1" applyBorder="1" applyAlignment="1" applyProtection="1">
      <alignment horizontal="right" vertical="center"/>
    </xf>
    <xf numFmtId="176" fontId="10" fillId="0" borderId="0" xfId="5" applyNumberFormat="1" applyFont="1" applyFill="1" applyBorder="1" applyAlignment="1">
      <alignment horizontal="center"/>
    </xf>
    <xf numFmtId="176" fontId="3" fillId="0" borderId="1" xfId="5" applyNumberFormat="1" applyFont="1" applyFill="1" applyBorder="1" applyAlignment="1">
      <alignment horizontal="center"/>
    </xf>
    <xf numFmtId="176" fontId="4" fillId="0" borderId="1" xfId="5" applyNumberFormat="1" applyFont="1" applyFill="1" applyBorder="1" applyAlignment="1">
      <alignment horizontal="center" vertical="center"/>
    </xf>
    <xf numFmtId="0" fontId="1" fillId="0" borderId="12" xfId="6" applyFont="1" applyFill="1" applyBorder="1" applyAlignment="1">
      <alignment horizontal="center" vertical="center" wrapText="1"/>
    </xf>
    <xf numFmtId="0" fontId="1" fillId="0" borderId="13" xfId="6" applyFont="1" applyFill="1" applyBorder="1" applyAlignment="1">
      <alignment horizontal="center" vertical="center" wrapText="1"/>
    </xf>
    <xf numFmtId="0" fontId="16" fillId="0" borderId="0" xfId="6" applyFont="1" applyFill="1" applyAlignment="1">
      <alignment horizontal="center"/>
    </xf>
  </cellXfs>
  <cellStyles count="11">
    <cellStyle name="差_04政府性基金收入支出结余决算表" xfId="1"/>
    <cellStyle name="差_05政府性基金转移支付决算表" xfId="2"/>
    <cellStyle name="差_06一般公共预算税收返还和转移支付表.xls" xfId="3"/>
    <cellStyle name="差_08”三公“经费及说明.xls" xfId="4"/>
    <cellStyle name="常规" xfId="0" builtinId="0"/>
    <cellStyle name="常规_06一般公共预算税收返还和转移支付表.xls" xfId="5"/>
    <cellStyle name="常规_08”三公“经费及说明.xls" xfId="6"/>
    <cellStyle name="好_04政府性基金收入支出结余决算表" xfId="7"/>
    <cellStyle name="好_05政府性基金转移支付决算表" xfId="8"/>
    <cellStyle name="好_06一般公共预算税收返还和转移支付表.xls" xfId="9"/>
    <cellStyle name="好_08”三公“经费及说明.xls" xfId="1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31807;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06"/>
    </sheetNames>
    <sheetDataSet>
      <sheetData sheetId="0">
        <row r="6">
          <cell r="C6">
            <v>6904</v>
          </cell>
          <cell r="P6">
            <v>3785</v>
          </cell>
          <cell r="Z6">
            <v>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106"/>
  <sheetViews>
    <sheetView showGridLines="0" showZeros="0" tabSelected="1" workbookViewId="0">
      <selection sqref="A1:H1"/>
    </sheetView>
  </sheetViews>
  <sheetFormatPr defaultColWidth="12.125" defaultRowHeight="15.6" customHeight="1"/>
  <cols>
    <col min="1" max="1" width="8.625" customWidth="1"/>
    <col min="2" max="2" width="35.625" customWidth="1"/>
    <col min="3" max="8" width="13" customWidth="1"/>
  </cols>
  <sheetData>
    <row r="1" spans="1:8" ht="34.5" customHeight="1">
      <c r="A1" s="71" t="s">
        <v>633</v>
      </c>
      <c r="B1" s="71"/>
      <c r="C1" s="71"/>
      <c r="D1" s="71"/>
      <c r="E1" s="71"/>
      <c r="F1" s="71"/>
      <c r="G1" s="71"/>
      <c r="H1" s="71"/>
    </row>
    <row r="2" spans="1:8" ht="17.100000000000001" customHeight="1">
      <c r="A2" s="72" t="s">
        <v>1932</v>
      </c>
      <c r="B2" s="72"/>
      <c r="C2" s="72"/>
      <c r="D2" s="72"/>
      <c r="E2" s="72"/>
      <c r="F2" s="72"/>
      <c r="G2" s="72"/>
      <c r="H2" s="72"/>
    </row>
    <row r="3" spans="1:8" ht="17.100000000000001" customHeight="1">
      <c r="A3" s="72" t="s">
        <v>411</v>
      </c>
      <c r="B3" s="72"/>
      <c r="C3" s="72"/>
      <c r="D3" s="72"/>
      <c r="E3" s="72"/>
      <c r="F3" s="72"/>
      <c r="G3" s="72"/>
      <c r="H3" s="72"/>
    </row>
    <row r="4" spans="1:8" ht="16.899999999999999" customHeight="1">
      <c r="A4" s="73" t="s">
        <v>1933</v>
      </c>
      <c r="B4" s="73" t="s">
        <v>2168</v>
      </c>
      <c r="C4" s="75" t="s">
        <v>1934</v>
      </c>
      <c r="D4" s="75"/>
      <c r="E4" s="75"/>
      <c r="F4" s="75"/>
      <c r="G4" s="73" t="s">
        <v>1935</v>
      </c>
      <c r="H4" s="73" t="s">
        <v>1936</v>
      </c>
    </row>
    <row r="5" spans="1:8" ht="42" customHeight="1">
      <c r="A5" s="74"/>
      <c r="B5" s="74"/>
      <c r="C5" s="20" t="s">
        <v>1937</v>
      </c>
      <c r="D5" s="20" t="s">
        <v>1938</v>
      </c>
      <c r="E5" s="20" t="s">
        <v>1939</v>
      </c>
      <c r="F5" s="20" t="s">
        <v>1940</v>
      </c>
      <c r="G5" s="74"/>
      <c r="H5" s="74"/>
    </row>
    <row r="6" spans="1:8" ht="16.899999999999999" customHeight="1">
      <c r="A6" s="21" t="s">
        <v>1941</v>
      </c>
      <c r="B6" s="21" t="s">
        <v>1942</v>
      </c>
      <c r="C6" s="22">
        <f>SUM(C7:C15)</f>
        <v>7948</v>
      </c>
      <c r="D6" s="22">
        <f>SUM(D7:D15)</f>
        <v>6452</v>
      </c>
      <c r="E6" s="22">
        <f>SUM(E7:E15)</f>
        <v>0</v>
      </c>
      <c r="F6" s="22">
        <f>SUM(F7:F15)</f>
        <v>1496</v>
      </c>
      <c r="G6" s="23"/>
      <c r="H6" s="23"/>
    </row>
    <row r="7" spans="1:8" ht="16.899999999999999" customHeight="1">
      <c r="A7" s="21" t="s">
        <v>1943</v>
      </c>
      <c r="B7" s="21" t="s">
        <v>1944</v>
      </c>
      <c r="C7" s="22">
        <f t="shared" ref="C7:C15" si="0">SUM(D7,E7,F7)</f>
        <v>3849</v>
      </c>
      <c r="D7" s="24">
        <v>3160</v>
      </c>
      <c r="E7" s="24">
        <v>0</v>
      </c>
      <c r="F7" s="24">
        <v>689</v>
      </c>
      <c r="G7" s="23"/>
      <c r="H7" s="23"/>
    </row>
    <row r="8" spans="1:8" ht="16.899999999999999" customHeight="1">
      <c r="A8" s="21" t="s">
        <v>1945</v>
      </c>
      <c r="B8" s="21" t="s">
        <v>1946</v>
      </c>
      <c r="C8" s="22">
        <f t="shared" si="0"/>
        <v>355</v>
      </c>
      <c r="D8" s="24">
        <v>350</v>
      </c>
      <c r="E8" s="24">
        <v>0</v>
      </c>
      <c r="F8" s="24">
        <v>5</v>
      </c>
      <c r="G8" s="23"/>
      <c r="H8" s="23"/>
    </row>
    <row r="9" spans="1:8" ht="16.899999999999999" customHeight="1">
      <c r="A9" s="21" t="s">
        <v>1947</v>
      </c>
      <c r="B9" s="21" t="s">
        <v>1948</v>
      </c>
      <c r="C9" s="22">
        <f t="shared" si="0"/>
        <v>974</v>
      </c>
      <c r="D9" s="24">
        <v>970</v>
      </c>
      <c r="E9" s="24">
        <v>0</v>
      </c>
      <c r="F9" s="24">
        <v>4</v>
      </c>
      <c r="G9" s="23"/>
      <c r="H9" s="23"/>
    </row>
    <row r="10" spans="1:8" ht="16.899999999999999" customHeight="1">
      <c r="A10" s="21" t="s">
        <v>1949</v>
      </c>
      <c r="B10" s="21" t="s">
        <v>1950</v>
      </c>
      <c r="C10" s="22">
        <f t="shared" si="0"/>
        <v>1699</v>
      </c>
      <c r="D10" s="24">
        <v>913</v>
      </c>
      <c r="E10" s="24">
        <v>0</v>
      </c>
      <c r="F10" s="24">
        <v>786</v>
      </c>
      <c r="G10" s="23"/>
      <c r="H10" s="23"/>
    </row>
    <row r="11" spans="1:8" ht="16.899999999999999" customHeight="1">
      <c r="A11" s="21" t="s">
        <v>1951</v>
      </c>
      <c r="B11" s="21" t="s">
        <v>1952</v>
      </c>
      <c r="C11" s="22">
        <f t="shared" si="0"/>
        <v>0</v>
      </c>
      <c r="D11" s="24">
        <v>0</v>
      </c>
      <c r="E11" s="24">
        <v>0</v>
      </c>
      <c r="F11" s="24">
        <v>0</v>
      </c>
      <c r="G11" s="23"/>
      <c r="H11" s="23"/>
    </row>
    <row r="12" spans="1:8" ht="16.899999999999999" customHeight="1">
      <c r="A12" s="21" t="s">
        <v>1953</v>
      </c>
      <c r="B12" s="21" t="s">
        <v>1954</v>
      </c>
      <c r="C12" s="22">
        <f t="shared" si="0"/>
        <v>575</v>
      </c>
      <c r="D12" s="24">
        <v>575</v>
      </c>
      <c r="E12" s="24">
        <v>0</v>
      </c>
      <c r="F12" s="24">
        <v>0</v>
      </c>
      <c r="G12" s="23"/>
      <c r="H12" s="23"/>
    </row>
    <row r="13" spans="1:8" ht="15.6" customHeight="1">
      <c r="A13" s="21">
        <v>30108</v>
      </c>
      <c r="B13" s="21" t="s">
        <v>1955</v>
      </c>
      <c r="C13" s="22">
        <f t="shared" si="0"/>
        <v>0</v>
      </c>
      <c r="D13" s="24">
        <v>0</v>
      </c>
      <c r="E13" s="24">
        <v>0</v>
      </c>
      <c r="F13" s="24">
        <v>0</v>
      </c>
      <c r="G13" s="25"/>
      <c r="H13" s="25"/>
    </row>
    <row r="14" spans="1:8" ht="15.6" customHeight="1">
      <c r="A14" s="21">
        <v>30109</v>
      </c>
      <c r="B14" s="21" t="s">
        <v>1956</v>
      </c>
      <c r="C14" s="22">
        <f t="shared" si="0"/>
        <v>0</v>
      </c>
      <c r="D14" s="24">
        <v>0</v>
      </c>
      <c r="E14" s="24">
        <v>0</v>
      </c>
      <c r="F14" s="24">
        <v>0</v>
      </c>
      <c r="G14" s="25"/>
      <c r="H14" s="25"/>
    </row>
    <row r="15" spans="1:8" ht="16.899999999999999" customHeight="1">
      <c r="A15" s="21">
        <v>30199</v>
      </c>
      <c r="B15" s="21" t="s">
        <v>1957</v>
      </c>
      <c r="C15" s="22">
        <f t="shared" si="0"/>
        <v>496</v>
      </c>
      <c r="D15" s="24">
        <v>484</v>
      </c>
      <c r="E15" s="24">
        <v>0</v>
      </c>
      <c r="F15" s="24">
        <v>12</v>
      </c>
      <c r="G15" s="23"/>
      <c r="H15" s="23"/>
    </row>
    <row r="16" spans="1:8" ht="16.899999999999999" customHeight="1">
      <c r="A16" s="21" t="s">
        <v>1958</v>
      </c>
      <c r="B16" s="21" t="s">
        <v>1959</v>
      </c>
      <c r="C16" s="22">
        <f>SUM(C17:C43)</f>
        <v>3703</v>
      </c>
      <c r="D16" s="22">
        <f>SUM(D17:D43)</f>
        <v>1882</v>
      </c>
      <c r="E16" s="22">
        <f>SUM(E17:E43)</f>
        <v>0</v>
      </c>
      <c r="F16" s="22">
        <f>SUM(F17:F43)</f>
        <v>1821</v>
      </c>
      <c r="G16" s="23"/>
      <c r="H16" s="23"/>
    </row>
    <row r="17" spans="1:8" ht="16.899999999999999" customHeight="1">
      <c r="A17" s="21" t="s">
        <v>1960</v>
      </c>
      <c r="B17" s="21" t="s">
        <v>1961</v>
      </c>
      <c r="C17" s="22">
        <f t="shared" ref="C17:C43" si="1">SUM(D17,E17,F17)</f>
        <v>154</v>
      </c>
      <c r="D17" s="24">
        <v>143</v>
      </c>
      <c r="E17" s="24">
        <v>0</v>
      </c>
      <c r="F17" s="24">
        <v>11</v>
      </c>
      <c r="G17" s="23"/>
      <c r="H17" s="23"/>
    </row>
    <row r="18" spans="1:8" ht="16.899999999999999" customHeight="1">
      <c r="A18" s="21" t="s">
        <v>1962</v>
      </c>
      <c r="B18" s="21" t="s">
        <v>1963</v>
      </c>
      <c r="C18" s="22">
        <f t="shared" si="1"/>
        <v>4</v>
      </c>
      <c r="D18" s="24">
        <v>4</v>
      </c>
      <c r="E18" s="24">
        <v>0</v>
      </c>
      <c r="F18" s="24">
        <v>0</v>
      </c>
      <c r="G18" s="23"/>
      <c r="H18" s="23"/>
    </row>
    <row r="19" spans="1:8" ht="16.899999999999999" customHeight="1">
      <c r="A19" s="21" t="s">
        <v>1964</v>
      </c>
      <c r="B19" s="21" t="s">
        <v>1965</v>
      </c>
      <c r="C19" s="22">
        <f t="shared" si="1"/>
        <v>0</v>
      </c>
      <c r="D19" s="24">
        <v>0</v>
      </c>
      <c r="E19" s="24">
        <v>0</v>
      </c>
      <c r="F19" s="24">
        <v>0</v>
      </c>
      <c r="G19" s="23"/>
      <c r="H19" s="23"/>
    </row>
    <row r="20" spans="1:8" ht="16.899999999999999" customHeight="1">
      <c r="A20" s="21" t="s">
        <v>1966</v>
      </c>
      <c r="B20" s="21" t="s">
        <v>1967</v>
      </c>
      <c r="C20" s="22">
        <f t="shared" si="1"/>
        <v>0</v>
      </c>
      <c r="D20" s="24">
        <v>0</v>
      </c>
      <c r="E20" s="24">
        <v>0</v>
      </c>
      <c r="F20" s="24">
        <v>0</v>
      </c>
      <c r="G20" s="23"/>
      <c r="H20" s="23"/>
    </row>
    <row r="21" spans="1:8" ht="16.899999999999999" customHeight="1">
      <c r="A21" s="21" t="s">
        <v>1968</v>
      </c>
      <c r="B21" s="21" t="s">
        <v>1969</v>
      </c>
      <c r="C21" s="22">
        <f t="shared" si="1"/>
        <v>0</v>
      </c>
      <c r="D21" s="24">
        <v>0</v>
      </c>
      <c r="E21" s="24">
        <v>0</v>
      </c>
      <c r="F21" s="24">
        <v>0</v>
      </c>
      <c r="G21" s="23"/>
      <c r="H21" s="23"/>
    </row>
    <row r="22" spans="1:8" ht="16.899999999999999" customHeight="1">
      <c r="A22" s="21" t="s">
        <v>1970</v>
      </c>
      <c r="B22" s="21" t="s">
        <v>1971</v>
      </c>
      <c r="C22" s="22">
        <f t="shared" si="1"/>
        <v>0</v>
      </c>
      <c r="D22" s="24">
        <v>0</v>
      </c>
      <c r="E22" s="24">
        <v>0</v>
      </c>
      <c r="F22" s="24">
        <v>0</v>
      </c>
      <c r="G22" s="23"/>
      <c r="H22" s="23"/>
    </row>
    <row r="23" spans="1:8" ht="16.899999999999999" customHeight="1">
      <c r="A23" s="21" t="s">
        <v>1972</v>
      </c>
      <c r="B23" s="21" t="s">
        <v>1973</v>
      </c>
      <c r="C23" s="22">
        <f t="shared" si="1"/>
        <v>2</v>
      </c>
      <c r="D23" s="24">
        <v>2</v>
      </c>
      <c r="E23" s="24">
        <v>0</v>
      </c>
      <c r="F23" s="24">
        <v>0</v>
      </c>
      <c r="G23" s="23"/>
      <c r="H23" s="23"/>
    </row>
    <row r="24" spans="1:8" ht="16.899999999999999" customHeight="1">
      <c r="A24" s="21" t="s">
        <v>1974</v>
      </c>
      <c r="B24" s="21" t="s">
        <v>1975</v>
      </c>
      <c r="C24" s="22">
        <f t="shared" si="1"/>
        <v>0</v>
      </c>
      <c r="D24" s="24">
        <v>0</v>
      </c>
      <c r="E24" s="24">
        <v>0</v>
      </c>
      <c r="F24" s="24">
        <v>0</v>
      </c>
      <c r="G24" s="23"/>
      <c r="H24" s="23"/>
    </row>
    <row r="25" spans="1:8" ht="16.899999999999999" customHeight="1">
      <c r="A25" s="21" t="s">
        <v>1976</v>
      </c>
      <c r="B25" s="21" t="s">
        <v>1977</v>
      </c>
      <c r="C25" s="22">
        <f t="shared" si="1"/>
        <v>133</v>
      </c>
      <c r="D25" s="24">
        <v>17</v>
      </c>
      <c r="E25" s="24">
        <v>0</v>
      </c>
      <c r="F25" s="24">
        <v>116</v>
      </c>
      <c r="G25" s="23"/>
      <c r="H25" s="23"/>
    </row>
    <row r="26" spans="1:8" ht="16.899999999999999" customHeight="1">
      <c r="A26" s="21" t="s">
        <v>1978</v>
      </c>
      <c r="B26" s="21" t="s">
        <v>1979</v>
      </c>
      <c r="C26" s="22">
        <f t="shared" si="1"/>
        <v>0</v>
      </c>
      <c r="D26" s="24">
        <v>0</v>
      </c>
      <c r="E26" s="24">
        <v>0</v>
      </c>
      <c r="F26" s="24">
        <v>0</v>
      </c>
      <c r="G26" s="23"/>
      <c r="H26" s="23"/>
    </row>
    <row r="27" spans="1:8" ht="16.899999999999999" customHeight="1">
      <c r="A27" s="21" t="s">
        <v>1980</v>
      </c>
      <c r="B27" s="21" t="s">
        <v>1981</v>
      </c>
      <c r="C27" s="22">
        <f t="shared" si="1"/>
        <v>0</v>
      </c>
      <c r="D27" s="24">
        <v>0</v>
      </c>
      <c r="E27" s="24">
        <v>0</v>
      </c>
      <c r="F27" s="24">
        <v>0</v>
      </c>
      <c r="G27" s="23"/>
      <c r="H27" s="23"/>
    </row>
    <row r="28" spans="1:8" ht="16.899999999999999" customHeight="1">
      <c r="A28" s="21" t="s">
        <v>1982</v>
      </c>
      <c r="B28" s="21" t="s">
        <v>1983</v>
      </c>
      <c r="C28" s="22">
        <f t="shared" si="1"/>
        <v>0</v>
      </c>
      <c r="D28" s="24">
        <v>0</v>
      </c>
      <c r="E28" s="24">
        <v>0</v>
      </c>
      <c r="F28" s="24">
        <v>0</v>
      </c>
      <c r="G28" s="23"/>
      <c r="H28" s="23"/>
    </row>
    <row r="29" spans="1:8" ht="16.899999999999999" customHeight="1">
      <c r="A29" s="21" t="s">
        <v>1984</v>
      </c>
      <c r="B29" s="21" t="s">
        <v>1985</v>
      </c>
      <c r="C29" s="22">
        <f t="shared" si="1"/>
        <v>139</v>
      </c>
      <c r="D29" s="24">
        <v>139</v>
      </c>
      <c r="E29" s="24">
        <v>0</v>
      </c>
      <c r="F29" s="24">
        <v>0</v>
      </c>
      <c r="G29" s="23"/>
      <c r="H29" s="23"/>
    </row>
    <row r="30" spans="1:8" ht="16.899999999999999" customHeight="1">
      <c r="A30" s="21" t="s">
        <v>1986</v>
      </c>
      <c r="B30" s="21" t="s">
        <v>1987</v>
      </c>
      <c r="C30" s="22">
        <f t="shared" si="1"/>
        <v>0</v>
      </c>
      <c r="D30" s="24">
        <v>0</v>
      </c>
      <c r="E30" s="24">
        <v>0</v>
      </c>
      <c r="F30" s="24">
        <v>0</v>
      </c>
      <c r="G30" s="23"/>
      <c r="H30" s="23"/>
    </row>
    <row r="31" spans="1:8" ht="16.899999999999999" customHeight="1">
      <c r="A31" s="21" t="s">
        <v>1988</v>
      </c>
      <c r="B31" s="21" t="s">
        <v>1989</v>
      </c>
      <c r="C31" s="22">
        <f t="shared" si="1"/>
        <v>0</v>
      </c>
      <c r="D31" s="24">
        <v>0</v>
      </c>
      <c r="E31" s="24">
        <v>0</v>
      </c>
      <c r="F31" s="24">
        <v>0</v>
      </c>
      <c r="G31" s="23"/>
      <c r="H31" s="23"/>
    </row>
    <row r="32" spans="1:8" ht="16.899999999999999" customHeight="1">
      <c r="A32" s="21" t="s">
        <v>1990</v>
      </c>
      <c r="B32" s="21" t="s">
        <v>1991</v>
      </c>
      <c r="C32" s="22">
        <f t="shared" si="1"/>
        <v>0</v>
      </c>
      <c r="D32" s="24">
        <v>0</v>
      </c>
      <c r="E32" s="24">
        <v>0</v>
      </c>
      <c r="F32" s="24">
        <v>0</v>
      </c>
      <c r="G32" s="23"/>
      <c r="H32" s="23"/>
    </row>
    <row r="33" spans="1:8" ht="16.899999999999999" customHeight="1">
      <c r="A33" s="21" t="s">
        <v>1992</v>
      </c>
      <c r="B33" s="21" t="s">
        <v>1993</v>
      </c>
      <c r="C33" s="22">
        <f t="shared" si="1"/>
        <v>0</v>
      </c>
      <c r="D33" s="24">
        <v>0</v>
      </c>
      <c r="E33" s="24">
        <v>0</v>
      </c>
      <c r="F33" s="24">
        <v>0</v>
      </c>
      <c r="G33" s="23"/>
      <c r="H33" s="23"/>
    </row>
    <row r="34" spans="1:8" ht="16.899999999999999" customHeight="1">
      <c r="A34" s="21" t="s">
        <v>1994</v>
      </c>
      <c r="B34" s="21" t="s">
        <v>1995</v>
      </c>
      <c r="C34" s="22">
        <f t="shared" si="1"/>
        <v>0</v>
      </c>
      <c r="D34" s="24">
        <v>0</v>
      </c>
      <c r="E34" s="24">
        <v>0</v>
      </c>
      <c r="F34" s="24">
        <v>0</v>
      </c>
      <c r="G34" s="23"/>
      <c r="H34" s="23"/>
    </row>
    <row r="35" spans="1:8" ht="16.899999999999999" customHeight="1">
      <c r="A35" s="21" t="s">
        <v>1996</v>
      </c>
      <c r="B35" s="21" t="s">
        <v>1997</v>
      </c>
      <c r="C35" s="22">
        <f t="shared" si="1"/>
        <v>23</v>
      </c>
      <c r="D35" s="24">
        <v>23</v>
      </c>
      <c r="E35" s="24">
        <v>0</v>
      </c>
      <c r="F35" s="24">
        <v>0</v>
      </c>
      <c r="G35" s="23"/>
      <c r="H35" s="23"/>
    </row>
    <row r="36" spans="1:8" ht="16.899999999999999" customHeight="1">
      <c r="A36" s="21" t="s">
        <v>1998</v>
      </c>
      <c r="B36" s="21" t="s">
        <v>1999</v>
      </c>
      <c r="C36" s="22">
        <f t="shared" si="1"/>
        <v>0</v>
      </c>
      <c r="D36" s="24">
        <v>0</v>
      </c>
      <c r="E36" s="24">
        <v>0</v>
      </c>
      <c r="F36" s="24">
        <v>0</v>
      </c>
      <c r="G36" s="23"/>
      <c r="H36" s="23"/>
    </row>
    <row r="37" spans="1:8" ht="16.899999999999999" customHeight="1">
      <c r="A37" s="21" t="s">
        <v>2000</v>
      </c>
      <c r="B37" s="21" t="s">
        <v>2001</v>
      </c>
      <c r="C37" s="22">
        <f t="shared" si="1"/>
        <v>173</v>
      </c>
      <c r="D37" s="24">
        <v>13</v>
      </c>
      <c r="E37" s="24">
        <v>0</v>
      </c>
      <c r="F37" s="24">
        <v>160</v>
      </c>
      <c r="G37" s="23"/>
      <c r="H37" s="23"/>
    </row>
    <row r="38" spans="1:8" ht="16.899999999999999" customHeight="1">
      <c r="A38" s="21" t="s">
        <v>2002</v>
      </c>
      <c r="B38" s="21" t="s">
        <v>2003</v>
      </c>
      <c r="C38" s="22">
        <f t="shared" si="1"/>
        <v>7</v>
      </c>
      <c r="D38" s="24">
        <v>5</v>
      </c>
      <c r="E38" s="24">
        <v>0</v>
      </c>
      <c r="F38" s="24">
        <v>2</v>
      </c>
      <c r="G38" s="23"/>
      <c r="H38" s="23"/>
    </row>
    <row r="39" spans="1:8" ht="16.899999999999999" customHeight="1">
      <c r="A39" s="21" t="s">
        <v>2004</v>
      </c>
      <c r="B39" s="21" t="s">
        <v>2005</v>
      </c>
      <c r="C39" s="22">
        <f t="shared" si="1"/>
        <v>0</v>
      </c>
      <c r="D39" s="24">
        <v>0</v>
      </c>
      <c r="E39" s="24">
        <v>0</v>
      </c>
      <c r="F39" s="24">
        <v>0</v>
      </c>
      <c r="G39" s="23"/>
      <c r="H39" s="23"/>
    </row>
    <row r="40" spans="1:8" ht="16.899999999999999" customHeight="1">
      <c r="A40" s="21" t="s">
        <v>2006</v>
      </c>
      <c r="B40" s="21" t="s">
        <v>2007</v>
      </c>
      <c r="C40" s="22">
        <f t="shared" si="1"/>
        <v>2</v>
      </c>
      <c r="D40" s="24">
        <v>2</v>
      </c>
      <c r="E40" s="24">
        <v>0</v>
      </c>
      <c r="F40" s="24">
        <v>0</v>
      </c>
      <c r="G40" s="23"/>
      <c r="H40" s="23"/>
    </row>
    <row r="41" spans="1:8" ht="16.899999999999999" customHeight="1">
      <c r="A41" s="21" t="s">
        <v>2008</v>
      </c>
      <c r="B41" s="21" t="s">
        <v>2009</v>
      </c>
      <c r="C41" s="22">
        <f t="shared" si="1"/>
        <v>0</v>
      </c>
      <c r="D41" s="24">
        <v>0</v>
      </c>
      <c r="E41" s="24">
        <v>0</v>
      </c>
      <c r="F41" s="24">
        <v>0</v>
      </c>
      <c r="G41" s="23"/>
      <c r="H41" s="23"/>
    </row>
    <row r="42" spans="1:8" ht="16.899999999999999" customHeight="1">
      <c r="A42" s="21" t="s">
        <v>2010</v>
      </c>
      <c r="B42" s="21" t="s">
        <v>2011</v>
      </c>
      <c r="C42" s="22">
        <f t="shared" si="1"/>
        <v>0</v>
      </c>
      <c r="D42" s="24">
        <v>0</v>
      </c>
      <c r="E42" s="24">
        <v>0</v>
      </c>
      <c r="F42" s="24">
        <v>0</v>
      </c>
      <c r="G42" s="23"/>
      <c r="H42" s="23"/>
    </row>
    <row r="43" spans="1:8" ht="16.899999999999999" customHeight="1">
      <c r="A43" s="21" t="s">
        <v>2012</v>
      </c>
      <c r="B43" s="21" t="s">
        <v>2013</v>
      </c>
      <c r="C43" s="22">
        <f t="shared" si="1"/>
        <v>3066</v>
      </c>
      <c r="D43" s="24">
        <v>1534</v>
      </c>
      <c r="E43" s="24">
        <v>0</v>
      </c>
      <c r="F43" s="24">
        <v>1532</v>
      </c>
      <c r="G43" s="23"/>
      <c r="H43" s="23"/>
    </row>
    <row r="44" spans="1:8" ht="16.899999999999999" customHeight="1">
      <c r="A44" s="21" t="s">
        <v>2014</v>
      </c>
      <c r="B44" s="21" t="s">
        <v>2015</v>
      </c>
      <c r="C44" s="22">
        <f>SUM(C45:C60)</f>
        <v>7546</v>
      </c>
      <c r="D44" s="22">
        <f>SUM(D45:D60)</f>
        <v>6861</v>
      </c>
      <c r="E44" s="22">
        <f>SUM(E45:E60)</f>
        <v>0</v>
      </c>
      <c r="F44" s="22">
        <f>SUM(F45:F60)</f>
        <v>685</v>
      </c>
      <c r="G44" s="23"/>
      <c r="H44" s="23"/>
    </row>
    <row r="45" spans="1:8" ht="16.899999999999999" customHeight="1">
      <c r="A45" s="21" t="s">
        <v>2016</v>
      </c>
      <c r="B45" s="21" t="s">
        <v>2017</v>
      </c>
      <c r="C45" s="22">
        <f t="shared" ref="C45:C60" si="2">SUM(D45,E45,F45)</f>
        <v>5</v>
      </c>
      <c r="D45" s="24">
        <v>0</v>
      </c>
      <c r="E45" s="24">
        <v>0</v>
      </c>
      <c r="F45" s="24">
        <v>5</v>
      </c>
      <c r="G45" s="23"/>
      <c r="H45" s="23"/>
    </row>
    <row r="46" spans="1:8" ht="16.899999999999999" customHeight="1">
      <c r="A46" s="21" t="s">
        <v>2018</v>
      </c>
      <c r="B46" s="21" t="s">
        <v>2019</v>
      </c>
      <c r="C46" s="22">
        <f t="shared" si="2"/>
        <v>212</v>
      </c>
      <c r="D46" s="24">
        <v>199</v>
      </c>
      <c r="E46" s="24">
        <v>0</v>
      </c>
      <c r="F46" s="24">
        <v>13</v>
      </c>
      <c r="G46" s="23"/>
      <c r="H46" s="23"/>
    </row>
    <row r="47" spans="1:8" ht="16.899999999999999" customHeight="1">
      <c r="A47" s="21" t="s">
        <v>2020</v>
      </c>
      <c r="B47" s="21" t="s">
        <v>2021</v>
      </c>
      <c r="C47" s="22">
        <f t="shared" si="2"/>
        <v>0</v>
      </c>
      <c r="D47" s="24">
        <v>0</v>
      </c>
      <c r="E47" s="24">
        <v>0</v>
      </c>
      <c r="F47" s="24">
        <v>0</v>
      </c>
      <c r="G47" s="23"/>
      <c r="H47" s="23"/>
    </row>
    <row r="48" spans="1:8" ht="16.899999999999999" customHeight="1">
      <c r="A48" s="21" t="s">
        <v>2022</v>
      </c>
      <c r="B48" s="21" t="s">
        <v>2023</v>
      </c>
      <c r="C48" s="22">
        <f t="shared" si="2"/>
        <v>99</v>
      </c>
      <c r="D48" s="24">
        <v>0</v>
      </c>
      <c r="E48" s="24">
        <v>0</v>
      </c>
      <c r="F48" s="24">
        <v>99</v>
      </c>
      <c r="G48" s="23"/>
      <c r="H48" s="23"/>
    </row>
    <row r="49" spans="1:8" ht="16.899999999999999" customHeight="1">
      <c r="A49" s="21" t="s">
        <v>2024</v>
      </c>
      <c r="B49" s="21" t="s">
        <v>2025</v>
      </c>
      <c r="C49" s="22">
        <f t="shared" si="2"/>
        <v>3405</v>
      </c>
      <c r="D49" s="24">
        <v>3129</v>
      </c>
      <c r="E49" s="24">
        <v>0</v>
      </c>
      <c r="F49" s="24">
        <v>276</v>
      </c>
      <c r="G49" s="23"/>
      <c r="H49" s="23"/>
    </row>
    <row r="50" spans="1:8" ht="16.899999999999999" customHeight="1">
      <c r="A50" s="21" t="s">
        <v>2026</v>
      </c>
      <c r="B50" s="21" t="s">
        <v>2027</v>
      </c>
      <c r="C50" s="22">
        <f t="shared" si="2"/>
        <v>266</v>
      </c>
      <c r="D50" s="24">
        <v>26</v>
      </c>
      <c r="E50" s="24">
        <v>0</v>
      </c>
      <c r="F50" s="24">
        <v>240</v>
      </c>
      <c r="G50" s="23"/>
      <c r="H50" s="23"/>
    </row>
    <row r="51" spans="1:8" ht="16.899999999999999" customHeight="1">
      <c r="A51" s="21" t="s">
        <v>2028</v>
      </c>
      <c r="B51" s="21" t="s">
        <v>2029</v>
      </c>
      <c r="C51" s="22">
        <f t="shared" si="2"/>
        <v>958</v>
      </c>
      <c r="D51" s="24">
        <v>952</v>
      </c>
      <c r="E51" s="24">
        <v>0</v>
      </c>
      <c r="F51" s="24">
        <v>6</v>
      </c>
      <c r="G51" s="23"/>
      <c r="H51" s="23"/>
    </row>
    <row r="52" spans="1:8" ht="16.899999999999999" customHeight="1">
      <c r="A52" s="21" t="s">
        <v>2030</v>
      </c>
      <c r="B52" s="21" t="s">
        <v>2031</v>
      </c>
      <c r="C52" s="22">
        <f t="shared" si="2"/>
        <v>22</v>
      </c>
      <c r="D52" s="24">
        <v>1</v>
      </c>
      <c r="E52" s="24">
        <v>0</v>
      </c>
      <c r="F52" s="24">
        <v>21</v>
      </c>
      <c r="G52" s="23"/>
      <c r="H52" s="23"/>
    </row>
    <row r="53" spans="1:8" ht="16.899999999999999" customHeight="1">
      <c r="A53" s="21" t="s">
        <v>2032</v>
      </c>
      <c r="B53" s="21" t="s">
        <v>2033</v>
      </c>
      <c r="C53" s="22">
        <f t="shared" si="2"/>
        <v>0</v>
      </c>
      <c r="D53" s="24">
        <v>0</v>
      </c>
      <c r="E53" s="24">
        <v>0</v>
      </c>
      <c r="F53" s="24">
        <v>0</v>
      </c>
      <c r="G53" s="23"/>
      <c r="H53" s="23"/>
    </row>
    <row r="54" spans="1:8" ht="16.899999999999999" customHeight="1">
      <c r="A54" s="21" t="s">
        <v>2034</v>
      </c>
      <c r="B54" s="21" t="s">
        <v>2035</v>
      </c>
      <c r="C54" s="22">
        <f t="shared" si="2"/>
        <v>0</v>
      </c>
      <c r="D54" s="24">
        <v>0</v>
      </c>
      <c r="E54" s="24">
        <v>0</v>
      </c>
      <c r="F54" s="24">
        <v>0</v>
      </c>
      <c r="G54" s="23"/>
      <c r="H54" s="23"/>
    </row>
    <row r="55" spans="1:8" ht="16.899999999999999" customHeight="1">
      <c r="A55" s="21" t="s">
        <v>2036</v>
      </c>
      <c r="B55" s="21" t="s">
        <v>2037</v>
      </c>
      <c r="C55" s="22">
        <f t="shared" si="2"/>
        <v>237</v>
      </c>
      <c r="D55" s="24">
        <v>213</v>
      </c>
      <c r="E55" s="24">
        <v>0</v>
      </c>
      <c r="F55" s="24">
        <v>24</v>
      </c>
      <c r="G55" s="23"/>
      <c r="H55" s="23"/>
    </row>
    <row r="56" spans="1:8" ht="16.899999999999999" customHeight="1">
      <c r="A56" s="21" t="s">
        <v>2038</v>
      </c>
      <c r="B56" s="21" t="s">
        <v>2039</v>
      </c>
      <c r="C56" s="22">
        <f t="shared" si="2"/>
        <v>0</v>
      </c>
      <c r="D56" s="24">
        <v>0</v>
      </c>
      <c r="E56" s="24">
        <v>0</v>
      </c>
      <c r="F56" s="24">
        <v>0</v>
      </c>
      <c r="G56" s="23"/>
      <c r="H56" s="23"/>
    </row>
    <row r="57" spans="1:8" ht="16.899999999999999" customHeight="1">
      <c r="A57" s="21" t="s">
        <v>2040</v>
      </c>
      <c r="B57" s="21" t="s">
        <v>2041</v>
      </c>
      <c r="C57" s="22">
        <f t="shared" si="2"/>
        <v>0</v>
      </c>
      <c r="D57" s="24">
        <v>0</v>
      </c>
      <c r="E57" s="24">
        <v>0</v>
      </c>
      <c r="F57" s="24">
        <v>0</v>
      </c>
      <c r="G57" s="23"/>
      <c r="H57" s="23"/>
    </row>
    <row r="58" spans="1:8" ht="15.6" customHeight="1">
      <c r="A58" s="21">
        <v>30314</v>
      </c>
      <c r="B58" s="21" t="s">
        <v>2042</v>
      </c>
      <c r="C58" s="22">
        <f t="shared" si="2"/>
        <v>0</v>
      </c>
      <c r="D58" s="24">
        <v>0</v>
      </c>
      <c r="E58" s="24">
        <v>0</v>
      </c>
      <c r="F58" s="24">
        <v>0</v>
      </c>
      <c r="G58" s="25"/>
      <c r="H58" s="25"/>
    </row>
    <row r="59" spans="1:8" ht="15.6" customHeight="1">
      <c r="A59" s="21">
        <v>30315</v>
      </c>
      <c r="B59" s="21" t="s">
        <v>2043</v>
      </c>
      <c r="C59" s="22">
        <f t="shared" si="2"/>
        <v>0</v>
      </c>
      <c r="D59" s="24">
        <v>0</v>
      </c>
      <c r="E59" s="24">
        <v>0</v>
      </c>
      <c r="F59" s="24">
        <v>0</v>
      </c>
      <c r="G59" s="25"/>
      <c r="H59" s="25"/>
    </row>
    <row r="60" spans="1:8" ht="16.899999999999999" customHeight="1">
      <c r="A60" s="21" t="s">
        <v>2044</v>
      </c>
      <c r="B60" s="21" t="s">
        <v>2045</v>
      </c>
      <c r="C60" s="22">
        <f t="shared" si="2"/>
        <v>2342</v>
      </c>
      <c r="D60" s="24">
        <v>2341</v>
      </c>
      <c r="E60" s="24">
        <v>0</v>
      </c>
      <c r="F60" s="24">
        <v>1</v>
      </c>
      <c r="G60" s="23"/>
      <c r="H60" s="23"/>
    </row>
    <row r="61" spans="1:8" ht="16.899999999999999" customHeight="1">
      <c r="A61" s="21" t="s">
        <v>2046</v>
      </c>
      <c r="B61" s="21" t="s">
        <v>2047</v>
      </c>
      <c r="C61" s="22">
        <f>SUM(C62:C65)</f>
        <v>1362</v>
      </c>
      <c r="D61" s="22">
        <f>SUM(D62:D65)</f>
        <v>886</v>
      </c>
      <c r="E61" s="22">
        <f>SUM(E62:E65)</f>
        <v>0</v>
      </c>
      <c r="F61" s="22">
        <f>SUM(F62:F65)</f>
        <v>476</v>
      </c>
      <c r="G61" s="23"/>
      <c r="H61" s="23"/>
    </row>
    <row r="62" spans="1:8" ht="16.899999999999999" customHeight="1">
      <c r="A62" s="21" t="s">
        <v>2048</v>
      </c>
      <c r="B62" s="21" t="s">
        <v>2049</v>
      </c>
      <c r="C62" s="22">
        <f>SUM(D62,E62,F62)</f>
        <v>761</v>
      </c>
      <c r="D62" s="24">
        <v>324</v>
      </c>
      <c r="E62" s="24">
        <v>0</v>
      </c>
      <c r="F62" s="24">
        <v>437</v>
      </c>
      <c r="G62" s="23"/>
      <c r="H62" s="23"/>
    </row>
    <row r="63" spans="1:8" ht="16.899999999999999" customHeight="1">
      <c r="A63" s="21" t="s">
        <v>2050</v>
      </c>
      <c r="B63" s="21" t="s">
        <v>2051</v>
      </c>
      <c r="C63" s="22">
        <f>SUM(D63,E63,F63)</f>
        <v>103</v>
      </c>
      <c r="D63" s="24">
        <v>96</v>
      </c>
      <c r="E63" s="24">
        <v>0</v>
      </c>
      <c r="F63" s="24">
        <v>7</v>
      </c>
      <c r="G63" s="23"/>
      <c r="H63" s="23"/>
    </row>
    <row r="64" spans="1:8" ht="16.899999999999999" customHeight="1">
      <c r="A64" s="21" t="s">
        <v>2052</v>
      </c>
      <c r="B64" s="21" t="s">
        <v>2053</v>
      </c>
      <c r="C64" s="22">
        <f>SUM(D64,E64,F64)</f>
        <v>131</v>
      </c>
      <c r="D64" s="24">
        <v>131</v>
      </c>
      <c r="E64" s="24">
        <v>0</v>
      </c>
      <c r="F64" s="24">
        <v>0</v>
      </c>
      <c r="G64" s="23"/>
      <c r="H64" s="23"/>
    </row>
    <row r="65" spans="1:8" ht="16.899999999999999" customHeight="1">
      <c r="A65" s="21" t="s">
        <v>2054</v>
      </c>
      <c r="B65" s="21" t="s">
        <v>2055</v>
      </c>
      <c r="C65" s="22">
        <f>SUM(D65,E65,F65)</f>
        <v>367</v>
      </c>
      <c r="D65" s="24">
        <v>335</v>
      </c>
      <c r="E65" s="24">
        <v>0</v>
      </c>
      <c r="F65" s="24">
        <v>32</v>
      </c>
      <c r="G65" s="23"/>
      <c r="H65" s="23"/>
    </row>
    <row r="66" spans="1:8" ht="16.899999999999999" customHeight="1">
      <c r="A66" s="21" t="s">
        <v>2056</v>
      </c>
      <c r="B66" s="21" t="s">
        <v>2057</v>
      </c>
      <c r="C66" s="22">
        <f>SUM(C67:C68)</f>
        <v>6131</v>
      </c>
      <c r="D66" s="22">
        <f>SUM(D67:D68)</f>
        <v>6009</v>
      </c>
      <c r="E66" s="22">
        <f>SUM(E67:E68)</f>
        <v>0</v>
      </c>
      <c r="F66" s="22">
        <f>SUM(F67:F68)</f>
        <v>122</v>
      </c>
      <c r="G66" s="23"/>
      <c r="H66" s="23"/>
    </row>
    <row r="67" spans="1:8" ht="16.899999999999999" customHeight="1">
      <c r="A67" s="21" t="s">
        <v>2058</v>
      </c>
      <c r="B67" s="21" t="s">
        <v>2059</v>
      </c>
      <c r="C67" s="22">
        <f>SUM(D67,E67,F67)</f>
        <v>6131</v>
      </c>
      <c r="D67" s="24">
        <v>6009</v>
      </c>
      <c r="E67" s="24">
        <v>0</v>
      </c>
      <c r="F67" s="24">
        <v>122</v>
      </c>
      <c r="G67" s="23"/>
      <c r="H67" s="23"/>
    </row>
    <row r="68" spans="1:8" ht="16.899999999999999" customHeight="1">
      <c r="A68" s="21" t="s">
        <v>2060</v>
      </c>
      <c r="B68" s="21" t="s">
        <v>2061</v>
      </c>
      <c r="C68" s="22">
        <f>SUM(D68,E68,F68)</f>
        <v>0</v>
      </c>
      <c r="D68" s="24">
        <v>0</v>
      </c>
      <c r="E68" s="24">
        <v>0</v>
      </c>
      <c r="F68" s="24">
        <v>0</v>
      </c>
      <c r="G68" s="23"/>
      <c r="H68" s="23"/>
    </row>
    <row r="69" spans="1:8" ht="16.899999999999999" customHeight="1">
      <c r="A69" s="21" t="s">
        <v>2062</v>
      </c>
      <c r="B69" s="21" t="s">
        <v>2063</v>
      </c>
      <c r="C69" s="22">
        <f>SUM(C70:C71)</f>
        <v>199</v>
      </c>
      <c r="D69" s="22">
        <f>SUM(D70:D71)</f>
        <v>199</v>
      </c>
      <c r="E69" s="22">
        <f>SUM(E70:E71)</f>
        <v>0</v>
      </c>
      <c r="F69" s="22">
        <f>SUM(F70:F71)</f>
        <v>0</v>
      </c>
      <c r="G69" s="23"/>
      <c r="H69" s="23"/>
    </row>
    <row r="70" spans="1:8" ht="16.899999999999999" customHeight="1">
      <c r="A70" s="21" t="s">
        <v>2064</v>
      </c>
      <c r="B70" s="21" t="s">
        <v>2065</v>
      </c>
      <c r="C70" s="22">
        <f>SUM(D70,E70,F70)</f>
        <v>199</v>
      </c>
      <c r="D70" s="24">
        <v>199</v>
      </c>
      <c r="E70" s="24">
        <v>0</v>
      </c>
      <c r="F70" s="24">
        <v>0</v>
      </c>
      <c r="G70" s="23"/>
      <c r="H70" s="23"/>
    </row>
    <row r="71" spans="1:8" ht="16.899999999999999" customHeight="1">
      <c r="A71" s="21" t="s">
        <v>2066</v>
      </c>
      <c r="B71" s="21" t="s">
        <v>2067</v>
      </c>
      <c r="C71" s="22">
        <f>SUM(D71,E71,F71)</f>
        <v>0</v>
      </c>
      <c r="D71" s="24">
        <v>0</v>
      </c>
      <c r="E71" s="24">
        <v>0</v>
      </c>
      <c r="F71" s="24">
        <v>0</v>
      </c>
      <c r="G71" s="23"/>
      <c r="H71" s="23"/>
    </row>
    <row r="72" spans="1:8" ht="16.899999999999999" customHeight="1">
      <c r="A72" s="21" t="s">
        <v>2068</v>
      </c>
      <c r="B72" s="21" t="s">
        <v>2069</v>
      </c>
      <c r="C72" s="22">
        <f>SUM(C73:C82)</f>
        <v>8952</v>
      </c>
      <c r="D72" s="22">
        <f>SUM(D73:D82)</f>
        <v>7436</v>
      </c>
      <c r="E72" s="22">
        <f>SUM(E73:E82)</f>
        <v>0</v>
      </c>
      <c r="F72" s="22">
        <f>SUM(F73:F82)</f>
        <v>1516</v>
      </c>
      <c r="G72" s="23"/>
      <c r="H72" s="23"/>
    </row>
    <row r="73" spans="1:8" ht="16.899999999999999" customHeight="1">
      <c r="A73" s="21" t="s">
        <v>2070</v>
      </c>
      <c r="B73" s="21" t="s">
        <v>2071</v>
      </c>
      <c r="C73" s="22">
        <f t="shared" ref="C73:C82" si="3">SUM(D73,E73,F73)</f>
        <v>133</v>
      </c>
      <c r="D73" s="24">
        <v>118</v>
      </c>
      <c r="E73" s="24">
        <v>0</v>
      </c>
      <c r="F73" s="24">
        <v>15</v>
      </c>
      <c r="G73" s="23"/>
      <c r="H73" s="23"/>
    </row>
    <row r="74" spans="1:8" ht="16.899999999999999" customHeight="1">
      <c r="A74" s="21" t="s">
        <v>2072</v>
      </c>
      <c r="B74" s="21" t="s">
        <v>2073</v>
      </c>
      <c r="C74" s="22">
        <f t="shared" si="3"/>
        <v>3</v>
      </c>
      <c r="D74" s="24">
        <v>3</v>
      </c>
      <c r="E74" s="24">
        <v>0</v>
      </c>
      <c r="F74" s="24">
        <v>0</v>
      </c>
      <c r="G74" s="23"/>
      <c r="H74" s="23"/>
    </row>
    <row r="75" spans="1:8" ht="16.899999999999999" customHeight="1">
      <c r="A75" s="21" t="s">
        <v>2074</v>
      </c>
      <c r="B75" s="21" t="s">
        <v>2075</v>
      </c>
      <c r="C75" s="22">
        <f t="shared" si="3"/>
        <v>0</v>
      </c>
      <c r="D75" s="24">
        <v>0</v>
      </c>
      <c r="E75" s="24">
        <v>0</v>
      </c>
      <c r="F75" s="24">
        <v>0</v>
      </c>
      <c r="G75" s="23"/>
      <c r="H75" s="23"/>
    </row>
    <row r="76" spans="1:8" ht="16.899999999999999" customHeight="1">
      <c r="A76" s="21" t="s">
        <v>2076</v>
      </c>
      <c r="B76" s="21" t="s">
        <v>2077</v>
      </c>
      <c r="C76" s="22">
        <f t="shared" si="3"/>
        <v>4787</v>
      </c>
      <c r="D76" s="24">
        <v>3494</v>
      </c>
      <c r="E76" s="24">
        <v>0</v>
      </c>
      <c r="F76" s="24">
        <v>1293</v>
      </c>
      <c r="G76" s="23"/>
      <c r="H76" s="23"/>
    </row>
    <row r="77" spans="1:8" ht="16.899999999999999" customHeight="1">
      <c r="A77" s="21" t="s">
        <v>2078</v>
      </c>
      <c r="B77" s="21" t="s">
        <v>2079</v>
      </c>
      <c r="C77" s="22">
        <f t="shared" si="3"/>
        <v>0</v>
      </c>
      <c r="D77" s="24">
        <v>0</v>
      </c>
      <c r="E77" s="24">
        <v>0</v>
      </c>
      <c r="F77" s="24">
        <v>0</v>
      </c>
      <c r="G77" s="23"/>
      <c r="H77" s="23"/>
    </row>
    <row r="78" spans="1:8" ht="16.899999999999999" customHeight="1">
      <c r="A78" s="21" t="s">
        <v>2080</v>
      </c>
      <c r="B78" s="21" t="s">
        <v>2081</v>
      </c>
      <c r="C78" s="22">
        <f t="shared" si="3"/>
        <v>57</v>
      </c>
      <c r="D78" s="24">
        <v>57</v>
      </c>
      <c r="E78" s="24">
        <v>0</v>
      </c>
      <c r="F78" s="24">
        <v>0</v>
      </c>
      <c r="G78" s="23"/>
      <c r="H78" s="23"/>
    </row>
    <row r="79" spans="1:8" ht="16.899999999999999" customHeight="1">
      <c r="A79" s="21" t="s">
        <v>2082</v>
      </c>
      <c r="B79" s="21" t="s">
        <v>2083</v>
      </c>
      <c r="C79" s="22">
        <f t="shared" si="3"/>
        <v>0</v>
      </c>
      <c r="D79" s="24">
        <v>0</v>
      </c>
      <c r="E79" s="24">
        <v>0</v>
      </c>
      <c r="F79" s="24">
        <v>0</v>
      </c>
      <c r="G79" s="23"/>
      <c r="H79" s="23"/>
    </row>
    <row r="80" spans="1:8" ht="16.899999999999999" customHeight="1">
      <c r="A80" s="21" t="s">
        <v>2084</v>
      </c>
      <c r="B80" s="21" t="s">
        <v>2085</v>
      </c>
      <c r="C80" s="22">
        <f t="shared" si="3"/>
        <v>0</v>
      </c>
      <c r="D80" s="24">
        <v>0</v>
      </c>
      <c r="E80" s="24">
        <v>0</v>
      </c>
      <c r="F80" s="24">
        <v>0</v>
      </c>
      <c r="G80" s="23"/>
      <c r="H80" s="23"/>
    </row>
    <row r="81" spans="1:8" ht="16.899999999999999" customHeight="1">
      <c r="A81" s="21" t="s">
        <v>2086</v>
      </c>
      <c r="B81" s="21" t="s">
        <v>2087</v>
      </c>
      <c r="C81" s="22">
        <f t="shared" si="3"/>
        <v>0</v>
      </c>
      <c r="D81" s="24">
        <v>0</v>
      </c>
      <c r="E81" s="24">
        <v>0</v>
      </c>
      <c r="F81" s="24">
        <v>0</v>
      </c>
      <c r="G81" s="23"/>
      <c r="H81" s="23"/>
    </row>
    <row r="82" spans="1:8" ht="16.899999999999999" customHeight="1">
      <c r="A82" s="21" t="s">
        <v>2088</v>
      </c>
      <c r="B82" s="21" t="s">
        <v>2089</v>
      </c>
      <c r="C82" s="22">
        <f t="shared" si="3"/>
        <v>3972</v>
      </c>
      <c r="D82" s="24">
        <v>3764</v>
      </c>
      <c r="E82" s="24">
        <v>0</v>
      </c>
      <c r="F82" s="24">
        <v>208</v>
      </c>
      <c r="G82" s="23"/>
      <c r="H82" s="23"/>
    </row>
    <row r="83" spans="1:8" ht="16.899999999999999" customHeight="1">
      <c r="A83" s="21" t="s">
        <v>2090</v>
      </c>
      <c r="B83" s="21" t="s">
        <v>2091</v>
      </c>
      <c r="C83" s="22">
        <f>SUM(C84:C98)</f>
        <v>12</v>
      </c>
      <c r="D83" s="22">
        <f>SUM(D84:D98)</f>
        <v>12</v>
      </c>
      <c r="E83" s="22">
        <f>SUM(E84:E98)</f>
        <v>0</v>
      </c>
      <c r="F83" s="22">
        <f>SUM(F84:F98)</f>
        <v>0</v>
      </c>
      <c r="G83" s="23"/>
      <c r="H83" s="23"/>
    </row>
    <row r="84" spans="1:8" ht="16.899999999999999" customHeight="1">
      <c r="A84" s="21" t="s">
        <v>2092</v>
      </c>
      <c r="B84" s="21" t="s">
        <v>2071</v>
      </c>
      <c r="C84" s="22">
        <f t="shared" ref="C84:C98" si="4">SUM(D84,E84,F84)</f>
        <v>0</v>
      </c>
      <c r="D84" s="24">
        <v>0</v>
      </c>
      <c r="E84" s="24">
        <v>0</v>
      </c>
      <c r="F84" s="24">
        <v>0</v>
      </c>
      <c r="G84" s="23"/>
      <c r="H84" s="23"/>
    </row>
    <row r="85" spans="1:8" ht="16.899999999999999" customHeight="1">
      <c r="A85" s="21" t="s">
        <v>2093</v>
      </c>
      <c r="B85" s="21" t="s">
        <v>2073</v>
      </c>
      <c r="C85" s="22">
        <f t="shared" si="4"/>
        <v>0</v>
      </c>
      <c r="D85" s="24">
        <v>0</v>
      </c>
      <c r="E85" s="24">
        <v>0</v>
      </c>
      <c r="F85" s="24">
        <v>0</v>
      </c>
      <c r="G85" s="23"/>
      <c r="H85" s="23"/>
    </row>
    <row r="86" spans="1:8" ht="16.899999999999999" customHeight="1">
      <c r="A86" s="21" t="s">
        <v>2094</v>
      </c>
      <c r="B86" s="21" t="s">
        <v>2075</v>
      </c>
      <c r="C86" s="22">
        <f t="shared" si="4"/>
        <v>0</v>
      </c>
      <c r="D86" s="24">
        <v>0</v>
      </c>
      <c r="E86" s="24">
        <v>0</v>
      </c>
      <c r="F86" s="24">
        <v>0</v>
      </c>
      <c r="G86" s="23"/>
      <c r="H86" s="23"/>
    </row>
    <row r="87" spans="1:8" ht="16.899999999999999" customHeight="1">
      <c r="A87" s="21" t="s">
        <v>2095</v>
      </c>
      <c r="B87" s="21" t="s">
        <v>2077</v>
      </c>
      <c r="C87" s="22">
        <f t="shared" si="4"/>
        <v>0</v>
      </c>
      <c r="D87" s="24">
        <v>0</v>
      </c>
      <c r="E87" s="24">
        <v>0</v>
      </c>
      <c r="F87" s="24">
        <v>0</v>
      </c>
      <c r="G87" s="23"/>
      <c r="H87" s="23"/>
    </row>
    <row r="88" spans="1:8" ht="16.899999999999999" customHeight="1">
      <c r="A88" s="21" t="s">
        <v>2096</v>
      </c>
      <c r="B88" s="21" t="s">
        <v>2079</v>
      </c>
      <c r="C88" s="22">
        <f t="shared" si="4"/>
        <v>0</v>
      </c>
      <c r="D88" s="24">
        <v>0</v>
      </c>
      <c r="E88" s="24">
        <v>0</v>
      </c>
      <c r="F88" s="24">
        <v>0</v>
      </c>
      <c r="G88" s="23"/>
      <c r="H88" s="23"/>
    </row>
    <row r="89" spans="1:8" ht="16.899999999999999" customHeight="1">
      <c r="A89" s="21" t="s">
        <v>2097</v>
      </c>
      <c r="B89" s="21" t="s">
        <v>2081</v>
      </c>
      <c r="C89" s="22">
        <f t="shared" si="4"/>
        <v>0</v>
      </c>
      <c r="D89" s="24">
        <v>0</v>
      </c>
      <c r="E89" s="24">
        <v>0</v>
      </c>
      <c r="F89" s="24">
        <v>0</v>
      </c>
      <c r="G89" s="23"/>
      <c r="H89" s="23"/>
    </row>
    <row r="90" spans="1:8" ht="16.899999999999999" customHeight="1">
      <c r="A90" s="21" t="s">
        <v>2098</v>
      </c>
      <c r="B90" s="21" t="s">
        <v>2083</v>
      </c>
      <c r="C90" s="22">
        <f t="shared" si="4"/>
        <v>0</v>
      </c>
      <c r="D90" s="24">
        <v>0</v>
      </c>
      <c r="E90" s="24">
        <v>0</v>
      </c>
      <c r="F90" s="24">
        <v>0</v>
      </c>
      <c r="G90" s="23"/>
      <c r="H90" s="23"/>
    </row>
    <row r="91" spans="1:8" ht="16.899999999999999" customHeight="1">
      <c r="A91" s="21" t="s">
        <v>2099</v>
      </c>
      <c r="B91" s="21" t="s">
        <v>2100</v>
      </c>
      <c r="C91" s="22">
        <f t="shared" si="4"/>
        <v>0</v>
      </c>
      <c r="D91" s="24">
        <v>0</v>
      </c>
      <c r="E91" s="24">
        <v>0</v>
      </c>
      <c r="F91" s="24">
        <v>0</v>
      </c>
      <c r="G91" s="23"/>
      <c r="H91" s="23"/>
    </row>
    <row r="92" spans="1:8" ht="16.899999999999999" customHeight="1">
      <c r="A92" s="21" t="s">
        <v>2101</v>
      </c>
      <c r="B92" s="21" t="s">
        <v>2102</v>
      </c>
      <c r="C92" s="22">
        <f t="shared" si="4"/>
        <v>0</v>
      </c>
      <c r="D92" s="24">
        <v>0</v>
      </c>
      <c r="E92" s="24">
        <v>0</v>
      </c>
      <c r="F92" s="24">
        <v>0</v>
      </c>
      <c r="G92" s="23"/>
      <c r="H92" s="23"/>
    </row>
    <row r="93" spans="1:8" ht="16.899999999999999" customHeight="1">
      <c r="A93" s="21" t="s">
        <v>2103</v>
      </c>
      <c r="B93" s="21" t="s">
        <v>2104</v>
      </c>
      <c r="C93" s="22">
        <f t="shared" si="4"/>
        <v>0</v>
      </c>
      <c r="D93" s="24">
        <v>0</v>
      </c>
      <c r="E93" s="24">
        <v>0</v>
      </c>
      <c r="F93" s="24">
        <v>0</v>
      </c>
      <c r="G93" s="23"/>
      <c r="H93" s="23"/>
    </row>
    <row r="94" spans="1:8" ht="16.899999999999999" customHeight="1">
      <c r="A94" s="21" t="s">
        <v>2105</v>
      </c>
      <c r="B94" s="21" t="s">
        <v>2106</v>
      </c>
      <c r="C94" s="22">
        <f t="shared" si="4"/>
        <v>0</v>
      </c>
      <c r="D94" s="24">
        <v>0</v>
      </c>
      <c r="E94" s="24">
        <v>0</v>
      </c>
      <c r="F94" s="24">
        <v>0</v>
      </c>
      <c r="G94" s="23"/>
      <c r="H94" s="23"/>
    </row>
    <row r="95" spans="1:8" ht="16.899999999999999" customHeight="1">
      <c r="A95" s="21" t="s">
        <v>2107</v>
      </c>
      <c r="B95" s="21" t="s">
        <v>2085</v>
      </c>
      <c r="C95" s="22">
        <f t="shared" si="4"/>
        <v>0</v>
      </c>
      <c r="D95" s="24">
        <v>0</v>
      </c>
      <c r="E95" s="24">
        <v>0</v>
      </c>
      <c r="F95" s="24">
        <v>0</v>
      </c>
      <c r="G95" s="23"/>
      <c r="H95" s="23"/>
    </row>
    <row r="96" spans="1:8" ht="16.899999999999999" customHeight="1">
      <c r="A96" s="21" t="s">
        <v>2108</v>
      </c>
      <c r="B96" s="21" t="s">
        <v>2087</v>
      </c>
      <c r="C96" s="22">
        <f t="shared" si="4"/>
        <v>0</v>
      </c>
      <c r="D96" s="24">
        <v>0</v>
      </c>
      <c r="E96" s="24">
        <v>0</v>
      </c>
      <c r="F96" s="24">
        <v>0</v>
      </c>
      <c r="G96" s="23"/>
      <c r="H96" s="23"/>
    </row>
    <row r="97" spans="1:8" ht="16.899999999999999" customHeight="1">
      <c r="A97" s="21" t="s">
        <v>2109</v>
      </c>
      <c r="B97" s="21" t="s">
        <v>2110</v>
      </c>
      <c r="C97" s="22">
        <f t="shared" si="4"/>
        <v>0</v>
      </c>
      <c r="D97" s="24">
        <v>0</v>
      </c>
      <c r="E97" s="24">
        <v>0</v>
      </c>
      <c r="F97" s="24">
        <v>0</v>
      </c>
      <c r="G97" s="23"/>
      <c r="H97" s="23"/>
    </row>
    <row r="98" spans="1:8" ht="16.899999999999999" customHeight="1">
      <c r="A98" s="21" t="s">
        <v>2111</v>
      </c>
      <c r="B98" s="21" t="s">
        <v>2112</v>
      </c>
      <c r="C98" s="22">
        <f t="shared" si="4"/>
        <v>12</v>
      </c>
      <c r="D98" s="24">
        <v>12</v>
      </c>
      <c r="E98" s="24">
        <v>0</v>
      </c>
      <c r="F98" s="24">
        <v>0</v>
      </c>
      <c r="G98" s="23"/>
      <c r="H98" s="23"/>
    </row>
    <row r="99" spans="1:8" ht="16.899999999999999" customHeight="1">
      <c r="A99" s="21" t="s">
        <v>2113</v>
      </c>
      <c r="B99" s="21" t="s">
        <v>2114</v>
      </c>
      <c r="C99" s="22">
        <f>SUM(C100:C105)</f>
        <v>35887</v>
      </c>
      <c r="D99" s="22">
        <f>SUM(D100:D105)</f>
        <v>35715</v>
      </c>
      <c r="E99" s="22">
        <f>SUM(E100:E105)</f>
        <v>0</v>
      </c>
      <c r="F99" s="22">
        <f>SUM(F100:F105)</f>
        <v>172</v>
      </c>
      <c r="G99" s="23"/>
      <c r="H99" s="23"/>
    </row>
    <row r="100" spans="1:8" ht="16.899999999999999" customHeight="1">
      <c r="A100" s="21" t="s">
        <v>2115</v>
      </c>
      <c r="B100" s="21" t="s">
        <v>2116</v>
      </c>
      <c r="C100" s="22">
        <f t="shared" ref="C100:C105" si="5">SUM(D100,E100,F100)</f>
        <v>0</v>
      </c>
      <c r="D100" s="24">
        <v>0</v>
      </c>
      <c r="E100" s="24">
        <v>0</v>
      </c>
      <c r="F100" s="24">
        <v>0</v>
      </c>
      <c r="G100" s="23"/>
      <c r="H100" s="23"/>
    </row>
    <row r="101" spans="1:8" ht="16.899999999999999" customHeight="1">
      <c r="A101" s="21" t="s">
        <v>2117</v>
      </c>
      <c r="B101" s="21" t="s">
        <v>2118</v>
      </c>
      <c r="C101" s="22">
        <f t="shared" si="5"/>
        <v>0</v>
      </c>
      <c r="D101" s="24">
        <v>0</v>
      </c>
      <c r="E101" s="24">
        <v>0</v>
      </c>
      <c r="F101" s="24">
        <v>0</v>
      </c>
      <c r="G101" s="23"/>
      <c r="H101" s="23"/>
    </row>
    <row r="102" spans="1:8" ht="16.899999999999999" customHeight="1">
      <c r="A102" s="21" t="s">
        <v>2119</v>
      </c>
      <c r="B102" s="21" t="s">
        <v>858</v>
      </c>
      <c r="C102" s="22">
        <f t="shared" si="5"/>
        <v>0</v>
      </c>
      <c r="D102" s="24">
        <v>0</v>
      </c>
      <c r="E102" s="24">
        <v>0</v>
      </c>
      <c r="F102" s="24">
        <v>0</v>
      </c>
      <c r="G102" s="23"/>
      <c r="H102" s="23"/>
    </row>
    <row r="103" spans="1:8" ht="16.899999999999999" customHeight="1">
      <c r="A103" s="21" t="s">
        <v>2120</v>
      </c>
      <c r="B103" s="21" t="s">
        <v>2121</v>
      </c>
      <c r="C103" s="22">
        <f t="shared" si="5"/>
        <v>0</v>
      </c>
      <c r="D103" s="24">
        <v>0</v>
      </c>
      <c r="E103" s="24">
        <v>0</v>
      </c>
      <c r="F103" s="24">
        <v>0</v>
      </c>
      <c r="G103" s="23"/>
      <c r="H103" s="23"/>
    </row>
    <row r="104" spans="1:8" ht="16.899999999999999" customHeight="1">
      <c r="A104" s="21" t="s">
        <v>2122</v>
      </c>
      <c r="B104" s="21" t="s">
        <v>2123</v>
      </c>
      <c r="C104" s="22">
        <f t="shared" si="5"/>
        <v>0</v>
      </c>
      <c r="D104" s="24">
        <v>0</v>
      </c>
      <c r="E104" s="24">
        <v>0</v>
      </c>
      <c r="F104" s="24">
        <v>0</v>
      </c>
      <c r="G104" s="23"/>
      <c r="H104" s="23"/>
    </row>
    <row r="105" spans="1:8" ht="16.899999999999999" customHeight="1">
      <c r="A105" s="21" t="s">
        <v>2124</v>
      </c>
      <c r="B105" s="21" t="s">
        <v>1438</v>
      </c>
      <c r="C105" s="22">
        <f t="shared" si="5"/>
        <v>35887</v>
      </c>
      <c r="D105" s="24">
        <v>35715</v>
      </c>
      <c r="E105" s="24">
        <v>0</v>
      </c>
      <c r="F105" s="24">
        <v>172</v>
      </c>
      <c r="G105" s="26"/>
      <c r="H105" s="26"/>
    </row>
    <row r="106" spans="1:8" ht="16.899999999999999" customHeight="1">
      <c r="A106" s="19"/>
      <c r="B106" s="19" t="s">
        <v>412</v>
      </c>
      <c r="C106" s="22">
        <f>SUM(C6,C16,C44,C61,C66,C69,C72,C83,C99)</f>
        <v>71740</v>
      </c>
      <c r="D106" s="22">
        <f>SUM(D6,D16,D44,D61,D66,D69,D72,D83,D99)</f>
        <v>65452</v>
      </c>
      <c r="E106" s="22">
        <f>SUM(E6,E16,E44,E61,E66,E69,E72,E83,E99)</f>
        <v>0</v>
      </c>
      <c r="F106" s="22">
        <f>SUM(F6,F16,F44,F61,F66,F69,F72,F83,F99)</f>
        <v>6288</v>
      </c>
      <c r="G106" s="24">
        <v>65452</v>
      </c>
      <c r="H106" s="24">
        <v>71740</v>
      </c>
    </row>
  </sheetData>
  <mergeCells count="8">
    <mergeCell ref="A1:H1"/>
    <mergeCell ref="A2:H2"/>
    <mergeCell ref="A3:H3"/>
    <mergeCell ref="A4:A5"/>
    <mergeCell ref="B4:B5"/>
    <mergeCell ref="H4:H5"/>
    <mergeCell ref="G4:G5"/>
    <mergeCell ref="C4:F4"/>
  </mergeCells>
  <phoneticPr fontId="5" type="noConversion"/>
  <printOptions gridLines="1"/>
  <pageMargins left="0.75" right="0.75" top="1" bottom="1" header="0" footer="0"/>
  <pageSetup orientation="portrait" horizontalDpi="0" verticalDpi="0" r:id="rId1"/>
  <headerFooter alignWithMargins="0">
    <oddHeader>&amp;A</oddHeader>
    <oddFooter>Page &amp;P</oddFooter>
  </headerFooter>
</worksheet>
</file>

<file path=xl/worksheets/sheet2.xml><?xml version="1.0" encoding="utf-8"?>
<worksheet xmlns="http://schemas.openxmlformats.org/spreadsheetml/2006/main" xmlns:r="http://schemas.openxmlformats.org/officeDocument/2006/relationships">
  <dimension ref="A1:C800"/>
  <sheetViews>
    <sheetView showGridLines="0" showZeros="0" workbookViewId="0">
      <selection activeCell="F13" sqref="F13"/>
    </sheetView>
  </sheetViews>
  <sheetFormatPr defaultColWidth="9.125" defaultRowHeight="14.25"/>
  <cols>
    <col min="1" max="1" width="9.5" style="1" customWidth="1"/>
    <col min="2" max="2" width="59" style="2" customWidth="1"/>
    <col min="3" max="3" width="22.5" style="1" customWidth="1"/>
    <col min="4" max="4" width="9.125" customWidth="1"/>
  </cols>
  <sheetData>
    <row r="1" spans="1:3" s="1" customFormat="1" ht="33.950000000000003" customHeight="1">
      <c r="A1" s="71" t="s">
        <v>2164</v>
      </c>
      <c r="B1" s="71"/>
      <c r="C1" s="71"/>
    </row>
    <row r="2" spans="1:3" s="1" customFormat="1" ht="17.100000000000001" customHeight="1">
      <c r="A2" s="72" t="s">
        <v>2165</v>
      </c>
      <c r="B2" s="72"/>
      <c r="C2" s="72"/>
    </row>
    <row r="3" spans="1:3" s="1" customFormat="1" ht="17.100000000000001" customHeight="1">
      <c r="A3" s="72" t="s">
        <v>2166</v>
      </c>
      <c r="B3" s="72"/>
      <c r="C3" s="72"/>
    </row>
    <row r="4" spans="1:3" s="1" customFormat="1" ht="16.899999999999999" customHeight="1">
      <c r="A4" s="3" t="s">
        <v>2167</v>
      </c>
      <c r="B4" s="3" t="s">
        <v>2168</v>
      </c>
      <c r="C4" s="3" t="s">
        <v>2169</v>
      </c>
    </row>
    <row r="5" spans="1:3" s="1" customFormat="1" ht="16.899999999999999" customHeight="1">
      <c r="A5" s="3"/>
      <c r="B5" s="4" t="s">
        <v>2170</v>
      </c>
      <c r="C5" s="5">
        <f>SUM(C6,C358)</f>
        <v>50147</v>
      </c>
    </row>
    <row r="6" spans="1:3" s="1" customFormat="1" ht="16.899999999999999" customHeight="1">
      <c r="A6" s="6">
        <v>101</v>
      </c>
      <c r="B6" s="7" t="s">
        <v>2171</v>
      </c>
      <c r="C6" s="5">
        <f>C7+C54+C74+C86+C207+C270+C276+C280+C294+C303+C309+C318+C327+C330+C333+C336+C347+C351+C354+C357</f>
        <v>44661</v>
      </c>
    </row>
    <row r="7" spans="1:3" s="1" customFormat="1" ht="16.899999999999999" customHeight="1">
      <c r="A7" s="6">
        <v>10101</v>
      </c>
      <c r="B7" s="7" t="s">
        <v>2172</v>
      </c>
      <c r="C7" s="5">
        <f>SUM(C8,C33,C37,C40,C51)</f>
        <v>11490</v>
      </c>
    </row>
    <row r="8" spans="1:3" s="1" customFormat="1" ht="16.899999999999999" customHeight="1">
      <c r="A8" s="6">
        <v>1010101</v>
      </c>
      <c r="B8" s="7" t="s">
        <v>2173</v>
      </c>
      <c r="C8" s="5">
        <f>SUM(C9:C32)</f>
        <v>8601</v>
      </c>
    </row>
    <row r="9" spans="1:3" s="1" customFormat="1" ht="16.899999999999999" customHeight="1">
      <c r="A9" s="6">
        <v>101010101</v>
      </c>
      <c r="B9" s="8" t="s">
        <v>2174</v>
      </c>
      <c r="C9" s="9">
        <v>0</v>
      </c>
    </row>
    <row r="10" spans="1:3" s="1" customFormat="1" ht="16.899999999999999" customHeight="1">
      <c r="A10" s="6">
        <v>101010102</v>
      </c>
      <c r="B10" s="8" t="s">
        <v>2175</v>
      </c>
      <c r="C10" s="9">
        <v>0</v>
      </c>
    </row>
    <row r="11" spans="1:3" s="1" customFormat="1" ht="16.899999999999999" customHeight="1">
      <c r="A11" s="6">
        <v>101010103</v>
      </c>
      <c r="B11" s="8" t="s">
        <v>2176</v>
      </c>
      <c r="C11" s="9">
        <v>5902</v>
      </c>
    </row>
    <row r="12" spans="1:3" s="1" customFormat="1" ht="16.899999999999999" customHeight="1">
      <c r="A12" s="6">
        <v>101010104</v>
      </c>
      <c r="B12" s="8" t="s">
        <v>2177</v>
      </c>
      <c r="C12" s="9">
        <v>0</v>
      </c>
    </row>
    <row r="13" spans="1:3" s="1" customFormat="1" ht="16.899999999999999" customHeight="1">
      <c r="A13" s="6">
        <v>101010105</v>
      </c>
      <c r="B13" s="8" t="s">
        <v>2178</v>
      </c>
      <c r="C13" s="9">
        <v>24</v>
      </c>
    </row>
    <row r="14" spans="1:3" s="1" customFormat="1" ht="16.899999999999999" customHeight="1">
      <c r="A14" s="6">
        <v>101010106</v>
      </c>
      <c r="B14" s="8" t="s">
        <v>2179</v>
      </c>
      <c r="C14" s="9">
        <v>397</v>
      </c>
    </row>
    <row r="15" spans="1:3" s="1" customFormat="1" ht="16.899999999999999" customHeight="1">
      <c r="A15" s="6">
        <v>101010119</v>
      </c>
      <c r="B15" s="8" t="s">
        <v>2180</v>
      </c>
      <c r="C15" s="9">
        <v>100</v>
      </c>
    </row>
    <row r="16" spans="1:3" s="1" customFormat="1" ht="16.899999999999999" customHeight="1">
      <c r="A16" s="6">
        <v>101010120</v>
      </c>
      <c r="B16" s="8" t="s">
        <v>2181</v>
      </c>
      <c r="C16" s="9">
        <v>10</v>
      </c>
    </row>
    <row r="17" spans="1:3" s="1" customFormat="1" ht="16.899999999999999" customHeight="1">
      <c r="A17" s="6">
        <v>101010121</v>
      </c>
      <c r="B17" s="8" t="s">
        <v>2182</v>
      </c>
      <c r="C17" s="9">
        <v>0</v>
      </c>
    </row>
    <row r="18" spans="1:3" s="1" customFormat="1" ht="16.899999999999999" customHeight="1">
      <c r="A18" s="6">
        <v>101010122</v>
      </c>
      <c r="B18" s="8" t="s">
        <v>2183</v>
      </c>
      <c r="C18" s="9">
        <v>0</v>
      </c>
    </row>
    <row r="19" spans="1:3" s="1" customFormat="1" ht="16.899999999999999" customHeight="1">
      <c r="A19" s="6">
        <v>101010125</v>
      </c>
      <c r="B19" s="8" t="s">
        <v>2184</v>
      </c>
      <c r="C19" s="9">
        <v>0</v>
      </c>
    </row>
    <row r="20" spans="1:3" s="1" customFormat="1" ht="16.899999999999999" customHeight="1">
      <c r="A20" s="6">
        <v>101010126</v>
      </c>
      <c r="B20" s="8" t="s">
        <v>2185</v>
      </c>
      <c r="C20" s="9">
        <v>0</v>
      </c>
    </row>
    <row r="21" spans="1:3" s="1" customFormat="1" ht="16.899999999999999" customHeight="1">
      <c r="A21" s="6">
        <v>101010127</v>
      </c>
      <c r="B21" s="8" t="s">
        <v>2186</v>
      </c>
      <c r="C21" s="9">
        <v>0</v>
      </c>
    </row>
    <row r="22" spans="1:3" s="1" customFormat="1" ht="16.899999999999999" customHeight="1">
      <c r="A22" s="6">
        <v>101010128</v>
      </c>
      <c r="B22" s="8" t="s">
        <v>2187</v>
      </c>
      <c r="C22" s="9">
        <v>0</v>
      </c>
    </row>
    <row r="23" spans="1:3" s="1" customFormat="1" ht="16.899999999999999" customHeight="1">
      <c r="A23" s="6">
        <v>101010129</v>
      </c>
      <c r="B23" s="8" t="s">
        <v>2188</v>
      </c>
      <c r="C23" s="9">
        <v>0</v>
      </c>
    </row>
    <row r="24" spans="1:3" s="1" customFormat="1" ht="16.899999999999999" customHeight="1">
      <c r="A24" s="6">
        <v>101010130</v>
      </c>
      <c r="B24" s="8" t="s">
        <v>2189</v>
      </c>
      <c r="C24" s="9">
        <v>0</v>
      </c>
    </row>
    <row r="25" spans="1:3" s="1" customFormat="1" ht="16.899999999999999" customHeight="1">
      <c r="A25" s="6">
        <v>101010150</v>
      </c>
      <c r="B25" s="8" t="s">
        <v>2190</v>
      </c>
      <c r="C25" s="9">
        <v>0</v>
      </c>
    </row>
    <row r="26" spans="1:3" s="1" customFormat="1" ht="16.899999999999999" customHeight="1">
      <c r="A26" s="6">
        <v>101010151</v>
      </c>
      <c r="B26" s="8" t="s">
        <v>2191</v>
      </c>
      <c r="C26" s="9">
        <v>1835</v>
      </c>
    </row>
    <row r="27" spans="1:3" s="1" customFormat="1" ht="16.899999999999999" customHeight="1">
      <c r="A27" s="6">
        <v>101010152</v>
      </c>
      <c r="B27" s="8" t="s">
        <v>2192</v>
      </c>
      <c r="C27" s="9">
        <v>0</v>
      </c>
    </row>
    <row r="28" spans="1:3" s="1" customFormat="1" ht="16.899999999999999" customHeight="1">
      <c r="A28" s="6">
        <v>101010153</v>
      </c>
      <c r="B28" s="8" t="s">
        <v>2193</v>
      </c>
      <c r="C28" s="9">
        <v>0</v>
      </c>
    </row>
    <row r="29" spans="1:3" s="1" customFormat="1" ht="17.25" customHeight="1">
      <c r="A29" s="6">
        <v>101010162</v>
      </c>
      <c r="B29" s="8" t="s">
        <v>2194</v>
      </c>
      <c r="C29" s="9">
        <v>0</v>
      </c>
    </row>
    <row r="30" spans="1:3" s="1" customFormat="1" ht="17.25" customHeight="1">
      <c r="A30" s="6">
        <v>101010163</v>
      </c>
      <c r="B30" s="8" t="s">
        <v>2195</v>
      </c>
      <c r="C30" s="9">
        <v>0</v>
      </c>
    </row>
    <row r="31" spans="1:3" s="1" customFormat="1" ht="17.25" customHeight="1">
      <c r="A31" s="6">
        <v>101010164</v>
      </c>
      <c r="B31" s="8" t="s">
        <v>2196</v>
      </c>
      <c r="C31" s="9">
        <v>0</v>
      </c>
    </row>
    <row r="32" spans="1:3" s="1" customFormat="1" ht="17.25" customHeight="1">
      <c r="A32" s="6">
        <v>101010165</v>
      </c>
      <c r="B32" s="8" t="s">
        <v>2197</v>
      </c>
      <c r="C32" s="9">
        <v>333</v>
      </c>
    </row>
    <row r="33" spans="1:3" s="1" customFormat="1" ht="17.25" customHeight="1">
      <c r="A33" s="6">
        <v>1010102</v>
      </c>
      <c r="B33" s="7" t="s">
        <v>2198</v>
      </c>
      <c r="C33" s="5">
        <f>SUM(C34:C36)</f>
        <v>0</v>
      </c>
    </row>
    <row r="34" spans="1:3" s="1" customFormat="1" ht="17.25" customHeight="1">
      <c r="A34" s="6">
        <v>101010201</v>
      </c>
      <c r="B34" s="8" t="s">
        <v>2199</v>
      </c>
      <c r="C34" s="9">
        <v>0</v>
      </c>
    </row>
    <row r="35" spans="1:3" s="1" customFormat="1" ht="16.899999999999999" customHeight="1">
      <c r="A35" s="6">
        <v>101010220</v>
      </c>
      <c r="B35" s="8" t="s">
        <v>2200</v>
      </c>
      <c r="C35" s="9">
        <v>0</v>
      </c>
    </row>
    <row r="36" spans="1:3" s="1" customFormat="1" ht="16.899999999999999" customHeight="1">
      <c r="A36" s="6">
        <v>101010221</v>
      </c>
      <c r="B36" s="8" t="s">
        <v>2201</v>
      </c>
      <c r="C36" s="9">
        <v>0</v>
      </c>
    </row>
    <row r="37" spans="1:3" s="1" customFormat="1" ht="16.899999999999999" customHeight="1">
      <c r="A37" s="6">
        <v>1010103</v>
      </c>
      <c r="B37" s="7" t="s">
        <v>2202</v>
      </c>
      <c r="C37" s="5">
        <f>C38+C39</f>
        <v>0</v>
      </c>
    </row>
    <row r="38" spans="1:3" s="1" customFormat="1" ht="16.899999999999999" customHeight="1">
      <c r="A38" s="6">
        <v>101010301</v>
      </c>
      <c r="B38" s="8" t="s">
        <v>2203</v>
      </c>
      <c r="C38" s="9">
        <v>0</v>
      </c>
    </row>
    <row r="39" spans="1:3" s="1" customFormat="1" ht="16.899999999999999" customHeight="1">
      <c r="A39" s="6">
        <v>101010302</v>
      </c>
      <c r="B39" s="8" t="s">
        <v>2204</v>
      </c>
      <c r="C39" s="9">
        <v>0</v>
      </c>
    </row>
    <row r="40" spans="1:3" s="1" customFormat="1" ht="16.899999999999999" customHeight="1">
      <c r="A40" s="6">
        <v>1010104</v>
      </c>
      <c r="B40" s="7" t="s">
        <v>2205</v>
      </c>
      <c r="C40" s="5">
        <f>SUM(C41:C50)</f>
        <v>2889</v>
      </c>
    </row>
    <row r="41" spans="1:3" s="1" customFormat="1" ht="16.899999999999999" customHeight="1">
      <c r="A41" s="6">
        <v>101010401</v>
      </c>
      <c r="B41" s="8" t="s">
        <v>2206</v>
      </c>
      <c r="C41" s="9">
        <v>2960</v>
      </c>
    </row>
    <row r="42" spans="1:3" s="1" customFormat="1" ht="16.899999999999999" customHeight="1">
      <c r="A42" s="6">
        <v>101010402</v>
      </c>
      <c r="B42" s="8" t="s">
        <v>2207</v>
      </c>
      <c r="C42" s="9">
        <v>0</v>
      </c>
    </row>
    <row r="43" spans="1:3" s="1" customFormat="1" ht="16.899999999999999" customHeight="1">
      <c r="A43" s="6">
        <v>101010403</v>
      </c>
      <c r="B43" s="8" t="s">
        <v>2208</v>
      </c>
      <c r="C43" s="9">
        <v>0</v>
      </c>
    </row>
    <row r="44" spans="1:3" s="1" customFormat="1" ht="16.899999999999999" customHeight="1">
      <c r="A44" s="6">
        <v>101010420</v>
      </c>
      <c r="B44" s="8" t="s">
        <v>2209</v>
      </c>
      <c r="C44" s="9">
        <v>0</v>
      </c>
    </row>
    <row r="45" spans="1:3" s="1" customFormat="1" ht="16.899999999999999" customHeight="1">
      <c r="A45" s="6">
        <v>101010429</v>
      </c>
      <c r="B45" s="8" t="s">
        <v>2210</v>
      </c>
      <c r="C45" s="9">
        <v>0</v>
      </c>
    </row>
    <row r="46" spans="1:3" s="1" customFormat="1" ht="16.899999999999999" customHeight="1">
      <c r="A46" s="6">
        <v>101010461</v>
      </c>
      <c r="B46" s="8" t="s">
        <v>2211</v>
      </c>
      <c r="C46" s="9">
        <v>0</v>
      </c>
    </row>
    <row r="47" spans="1:3" s="1" customFormat="1" ht="17.25" customHeight="1">
      <c r="A47" s="6">
        <v>101010462</v>
      </c>
      <c r="B47" s="8" t="s">
        <v>2212</v>
      </c>
      <c r="C47" s="9">
        <v>0</v>
      </c>
    </row>
    <row r="48" spans="1:3" s="1" customFormat="1" ht="17.25" customHeight="1">
      <c r="A48" s="6">
        <v>101010463</v>
      </c>
      <c r="B48" s="8" t="s">
        <v>2213</v>
      </c>
      <c r="C48" s="9">
        <v>0</v>
      </c>
    </row>
    <row r="49" spans="1:3" s="1" customFormat="1" ht="17.25" customHeight="1">
      <c r="A49" s="6">
        <v>101010464</v>
      </c>
      <c r="B49" s="8" t="s">
        <v>2214</v>
      </c>
      <c r="C49" s="9">
        <v>-71</v>
      </c>
    </row>
    <row r="50" spans="1:3" s="1" customFormat="1" ht="17.25" customHeight="1">
      <c r="A50" s="6">
        <v>101010465</v>
      </c>
      <c r="B50" s="8" t="s">
        <v>2215</v>
      </c>
      <c r="C50" s="9">
        <v>0</v>
      </c>
    </row>
    <row r="51" spans="1:3" s="1" customFormat="1" ht="17.25" customHeight="1">
      <c r="A51" s="6">
        <v>1010105</v>
      </c>
      <c r="B51" s="7" t="s">
        <v>2216</v>
      </c>
      <c r="C51" s="5">
        <f>SUM(C52:C53)</f>
        <v>0</v>
      </c>
    </row>
    <row r="52" spans="1:3" s="1" customFormat="1" ht="16.899999999999999" customHeight="1">
      <c r="A52" s="6">
        <v>101010501</v>
      </c>
      <c r="B52" s="8" t="s">
        <v>2217</v>
      </c>
      <c r="C52" s="9">
        <v>0</v>
      </c>
    </row>
    <row r="53" spans="1:3" s="1" customFormat="1" ht="16.899999999999999" customHeight="1">
      <c r="A53" s="6">
        <v>101010502</v>
      </c>
      <c r="B53" s="8" t="s">
        <v>2218</v>
      </c>
      <c r="C53" s="9">
        <v>0</v>
      </c>
    </row>
    <row r="54" spans="1:3" s="1" customFormat="1" ht="16.899999999999999" customHeight="1">
      <c r="A54" s="6">
        <v>10102</v>
      </c>
      <c r="B54" s="7" t="s">
        <v>2219</v>
      </c>
      <c r="C54" s="5">
        <f>SUM(C55,C67,C73)</f>
        <v>0</v>
      </c>
    </row>
    <row r="55" spans="1:3" s="1" customFormat="1" ht="16.899999999999999" customHeight="1">
      <c r="A55" s="6">
        <v>1010201</v>
      </c>
      <c r="B55" s="7" t="s">
        <v>2220</v>
      </c>
      <c r="C55" s="5">
        <f>SUM(C56:C66)</f>
        <v>0</v>
      </c>
    </row>
    <row r="56" spans="1:3" s="1" customFormat="1" ht="16.899999999999999" customHeight="1">
      <c r="A56" s="6">
        <v>101020101</v>
      </c>
      <c r="B56" s="8" t="s">
        <v>2221</v>
      </c>
      <c r="C56" s="9">
        <v>0</v>
      </c>
    </row>
    <row r="57" spans="1:3" s="1" customFormat="1" ht="16.899999999999999" customHeight="1">
      <c r="A57" s="6">
        <v>101020102</v>
      </c>
      <c r="B57" s="8" t="s">
        <v>2222</v>
      </c>
      <c r="C57" s="9">
        <v>0</v>
      </c>
    </row>
    <row r="58" spans="1:3" s="1" customFormat="1" ht="16.899999999999999" customHeight="1">
      <c r="A58" s="6">
        <v>101020103</v>
      </c>
      <c r="B58" s="8" t="s">
        <v>2223</v>
      </c>
      <c r="C58" s="9">
        <v>0</v>
      </c>
    </row>
    <row r="59" spans="1:3" s="1" customFormat="1" ht="16.899999999999999" customHeight="1">
      <c r="A59" s="6">
        <v>101020104</v>
      </c>
      <c r="B59" s="8" t="s">
        <v>2224</v>
      </c>
      <c r="C59" s="9">
        <v>0</v>
      </c>
    </row>
    <row r="60" spans="1:3" s="1" customFormat="1" ht="16.899999999999999" customHeight="1">
      <c r="A60" s="6">
        <v>101020105</v>
      </c>
      <c r="B60" s="8" t="s">
        <v>2225</v>
      </c>
      <c r="C60" s="9">
        <v>0</v>
      </c>
    </row>
    <row r="61" spans="1:3" s="1" customFormat="1" ht="16.899999999999999" customHeight="1">
      <c r="A61" s="6">
        <v>101020106</v>
      </c>
      <c r="B61" s="8" t="s">
        <v>2226</v>
      </c>
      <c r="C61" s="9">
        <v>0</v>
      </c>
    </row>
    <row r="62" spans="1:3" s="1" customFormat="1" ht="16.899999999999999" customHeight="1">
      <c r="A62" s="6">
        <v>101020107</v>
      </c>
      <c r="B62" s="8" t="s">
        <v>2227</v>
      </c>
      <c r="C62" s="9">
        <v>0</v>
      </c>
    </row>
    <row r="63" spans="1:3" s="1" customFormat="1" ht="16.899999999999999" customHeight="1">
      <c r="A63" s="6">
        <v>101020119</v>
      </c>
      <c r="B63" s="8" t="s">
        <v>2228</v>
      </c>
      <c r="C63" s="9">
        <v>0</v>
      </c>
    </row>
    <row r="64" spans="1:3" s="1" customFormat="1" ht="16.899999999999999" customHeight="1">
      <c r="A64" s="6">
        <v>101020120</v>
      </c>
      <c r="B64" s="8" t="s">
        <v>2229</v>
      </c>
      <c r="C64" s="9">
        <v>0</v>
      </c>
    </row>
    <row r="65" spans="1:3" s="1" customFormat="1" ht="16.899999999999999" customHeight="1">
      <c r="A65" s="6">
        <v>101020121</v>
      </c>
      <c r="B65" s="8" t="s">
        <v>2230</v>
      </c>
      <c r="C65" s="9">
        <v>0</v>
      </c>
    </row>
    <row r="66" spans="1:3" s="1" customFormat="1" ht="16.899999999999999" customHeight="1">
      <c r="A66" s="6">
        <v>101020129</v>
      </c>
      <c r="B66" s="8" t="s">
        <v>2231</v>
      </c>
      <c r="C66" s="9">
        <v>0</v>
      </c>
    </row>
    <row r="67" spans="1:3" s="1" customFormat="1" ht="16.899999999999999" customHeight="1">
      <c r="A67" s="6">
        <v>1010202</v>
      </c>
      <c r="B67" s="7" t="s">
        <v>2232</v>
      </c>
      <c r="C67" s="5">
        <f>SUM(C68:C72)</f>
        <v>0</v>
      </c>
    </row>
    <row r="68" spans="1:3" s="1" customFormat="1" ht="16.899999999999999" customHeight="1">
      <c r="A68" s="6">
        <v>101020202</v>
      </c>
      <c r="B68" s="8" t="s">
        <v>2233</v>
      </c>
      <c r="C68" s="9">
        <v>0</v>
      </c>
    </row>
    <row r="69" spans="1:3" s="1" customFormat="1" ht="16.899999999999999" customHeight="1">
      <c r="A69" s="6">
        <v>101020209</v>
      </c>
      <c r="B69" s="8" t="s">
        <v>2234</v>
      </c>
      <c r="C69" s="9">
        <v>0</v>
      </c>
    </row>
    <row r="70" spans="1:3" s="1" customFormat="1" ht="16.899999999999999" customHeight="1">
      <c r="A70" s="6">
        <v>101020220</v>
      </c>
      <c r="B70" s="8" t="s">
        <v>2235</v>
      </c>
      <c r="C70" s="9">
        <v>0</v>
      </c>
    </row>
    <row r="71" spans="1:3" s="1" customFormat="1" ht="16.899999999999999" customHeight="1">
      <c r="A71" s="6">
        <v>101020221</v>
      </c>
      <c r="B71" s="8" t="s">
        <v>2236</v>
      </c>
      <c r="C71" s="9">
        <v>0</v>
      </c>
    </row>
    <row r="72" spans="1:3" s="1" customFormat="1" ht="16.899999999999999" customHeight="1">
      <c r="A72" s="6">
        <v>101020229</v>
      </c>
      <c r="B72" s="8" t="s">
        <v>2237</v>
      </c>
      <c r="C72" s="9">
        <v>0</v>
      </c>
    </row>
    <row r="73" spans="1:3" s="1" customFormat="1" ht="16.899999999999999" customHeight="1">
      <c r="A73" s="6">
        <v>1010203</v>
      </c>
      <c r="B73" s="7" t="s">
        <v>2238</v>
      </c>
      <c r="C73" s="9">
        <v>0</v>
      </c>
    </row>
    <row r="74" spans="1:3" s="1" customFormat="1" ht="16.899999999999999" customHeight="1">
      <c r="A74" s="6">
        <v>10103</v>
      </c>
      <c r="B74" s="7" t="s">
        <v>2239</v>
      </c>
      <c r="C74" s="5">
        <f>SUM(C75,C76,C79:C85)</f>
        <v>5549</v>
      </c>
    </row>
    <row r="75" spans="1:3" s="1" customFormat="1" ht="16.899999999999999" customHeight="1">
      <c r="A75" s="6">
        <v>1010302</v>
      </c>
      <c r="B75" s="7" t="s">
        <v>2240</v>
      </c>
      <c r="C75" s="9">
        <v>0</v>
      </c>
    </row>
    <row r="76" spans="1:3" s="1" customFormat="1" ht="16.899999999999999" customHeight="1">
      <c r="A76" s="6">
        <v>1010303</v>
      </c>
      <c r="B76" s="7" t="s">
        <v>2241</v>
      </c>
      <c r="C76" s="5">
        <f>SUM(C77:C78)</f>
        <v>108</v>
      </c>
    </row>
    <row r="77" spans="1:3" s="1" customFormat="1" ht="16.899999999999999" customHeight="1">
      <c r="A77" s="6">
        <v>101030301</v>
      </c>
      <c r="B77" s="8" t="s">
        <v>2242</v>
      </c>
      <c r="C77" s="9">
        <v>0</v>
      </c>
    </row>
    <row r="78" spans="1:3" s="1" customFormat="1" ht="16.899999999999999" customHeight="1">
      <c r="A78" s="6">
        <v>101030399</v>
      </c>
      <c r="B78" s="8" t="s">
        <v>2243</v>
      </c>
      <c r="C78" s="9">
        <v>108</v>
      </c>
    </row>
    <row r="79" spans="1:3" s="1" customFormat="1" ht="16.899999999999999" customHeight="1">
      <c r="A79" s="6">
        <v>1010304</v>
      </c>
      <c r="B79" s="7" t="s">
        <v>2244</v>
      </c>
      <c r="C79" s="9">
        <v>5791</v>
      </c>
    </row>
    <row r="80" spans="1:3" s="1" customFormat="1" ht="16.899999999999999" customHeight="1">
      <c r="A80" s="6">
        <v>1010320</v>
      </c>
      <c r="B80" s="7" t="s">
        <v>2245</v>
      </c>
      <c r="C80" s="9">
        <v>6</v>
      </c>
    </row>
    <row r="81" spans="1:3" s="1" customFormat="1" ht="16.899999999999999" customHeight="1">
      <c r="A81" s="6">
        <v>1010329</v>
      </c>
      <c r="B81" s="7" t="s">
        <v>2246</v>
      </c>
      <c r="C81" s="9">
        <v>0</v>
      </c>
    </row>
    <row r="82" spans="1:3" s="1" customFormat="1" ht="17.25" customHeight="1">
      <c r="A82" s="6">
        <v>1010330</v>
      </c>
      <c r="B82" s="7" t="s">
        <v>2247</v>
      </c>
      <c r="C82" s="9">
        <v>0</v>
      </c>
    </row>
    <row r="83" spans="1:3" s="1" customFormat="1" ht="17.25" customHeight="1">
      <c r="A83" s="6">
        <v>1010331</v>
      </c>
      <c r="B83" s="7" t="s">
        <v>2248</v>
      </c>
      <c r="C83" s="9">
        <v>0</v>
      </c>
    </row>
    <row r="84" spans="1:3" s="1" customFormat="1" ht="17.25" customHeight="1">
      <c r="A84" s="6">
        <v>1010332</v>
      </c>
      <c r="B84" s="7" t="s">
        <v>2249</v>
      </c>
      <c r="C84" s="9">
        <v>-356</v>
      </c>
    </row>
    <row r="85" spans="1:3" s="1" customFormat="1" ht="17.25" customHeight="1">
      <c r="A85" s="6">
        <v>1010333</v>
      </c>
      <c r="B85" s="7" t="s">
        <v>2250</v>
      </c>
      <c r="C85" s="9">
        <v>0</v>
      </c>
    </row>
    <row r="86" spans="1:3" s="1" customFormat="1" ht="17.25" customHeight="1">
      <c r="A86" s="6">
        <v>10104</v>
      </c>
      <c r="B86" s="7" t="s">
        <v>2251</v>
      </c>
      <c r="C86" s="5">
        <f>SUM(C87:C103,C107:C112,C116,C121:C122,C126:C132,C147:C148,C151:C153,C158,C163,C168,C173,C178,C183,C188,C193,C198,C203)</f>
        <v>5118</v>
      </c>
    </row>
    <row r="87" spans="1:3" s="1" customFormat="1" ht="16.899999999999999" customHeight="1">
      <c r="A87" s="6">
        <v>1010401</v>
      </c>
      <c r="B87" s="7" t="s">
        <v>2252</v>
      </c>
      <c r="C87" s="9">
        <v>0</v>
      </c>
    </row>
    <row r="88" spans="1:3" s="1" customFormat="1" ht="16.899999999999999" customHeight="1">
      <c r="A88" s="6">
        <v>1010402</v>
      </c>
      <c r="B88" s="7" t="s">
        <v>2253</v>
      </c>
      <c r="C88" s="9">
        <v>0</v>
      </c>
    </row>
    <row r="89" spans="1:3" s="1" customFormat="1" ht="16.899999999999999" customHeight="1">
      <c r="A89" s="6">
        <v>1010403</v>
      </c>
      <c r="B89" s="7" t="s">
        <v>2254</v>
      </c>
      <c r="C89" s="9">
        <v>0</v>
      </c>
    </row>
    <row r="90" spans="1:3" s="1" customFormat="1" ht="16.899999999999999" customHeight="1">
      <c r="A90" s="6">
        <v>1010404</v>
      </c>
      <c r="B90" s="7" t="s">
        <v>2255</v>
      </c>
      <c r="C90" s="9">
        <v>0</v>
      </c>
    </row>
    <row r="91" spans="1:3" s="1" customFormat="1" ht="16.899999999999999" customHeight="1">
      <c r="A91" s="6">
        <v>1010405</v>
      </c>
      <c r="B91" s="7" t="s">
        <v>2256</v>
      </c>
      <c r="C91" s="9">
        <v>0</v>
      </c>
    </row>
    <row r="92" spans="1:3" s="1" customFormat="1" ht="16.899999999999999" customHeight="1">
      <c r="A92" s="6">
        <v>1010406</v>
      </c>
      <c r="B92" s="7" t="s">
        <v>2257</v>
      </c>
      <c r="C92" s="9">
        <v>0</v>
      </c>
    </row>
    <row r="93" spans="1:3" s="1" customFormat="1" ht="16.899999999999999" customHeight="1">
      <c r="A93" s="6">
        <v>1010407</v>
      </c>
      <c r="B93" s="7" t="s">
        <v>2258</v>
      </c>
      <c r="C93" s="9">
        <v>0</v>
      </c>
    </row>
    <row r="94" spans="1:3" s="1" customFormat="1" ht="16.899999999999999" customHeight="1">
      <c r="A94" s="6">
        <v>1010408</v>
      </c>
      <c r="B94" s="7" t="s">
        <v>2259</v>
      </c>
      <c r="C94" s="9">
        <v>0</v>
      </c>
    </row>
    <row r="95" spans="1:3" s="1" customFormat="1" ht="16.899999999999999" customHeight="1">
      <c r="A95" s="6">
        <v>1010409</v>
      </c>
      <c r="B95" s="7" t="s">
        <v>2260</v>
      </c>
      <c r="C95" s="9">
        <v>0</v>
      </c>
    </row>
    <row r="96" spans="1:3" s="1" customFormat="1" ht="16.899999999999999" customHeight="1">
      <c r="A96" s="6">
        <v>1010410</v>
      </c>
      <c r="B96" s="7" t="s">
        <v>2261</v>
      </c>
      <c r="C96" s="9">
        <v>0</v>
      </c>
    </row>
    <row r="97" spans="1:3" s="1" customFormat="1" ht="16.899999999999999" customHeight="1">
      <c r="A97" s="6">
        <v>1010411</v>
      </c>
      <c r="B97" s="7" t="s">
        <v>2262</v>
      </c>
      <c r="C97" s="9">
        <v>0</v>
      </c>
    </row>
    <row r="98" spans="1:3" s="1" customFormat="1" ht="16.899999999999999" customHeight="1">
      <c r="A98" s="6">
        <v>1010412</v>
      </c>
      <c r="B98" s="7" t="s">
        <v>2263</v>
      </c>
      <c r="C98" s="9">
        <v>0</v>
      </c>
    </row>
    <row r="99" spans="1:3" s="1" customFormat="1" ht="16.899999999999999" customHeight="1">
      <c r="A99" s="6">
        <v>1010413</v>
      </c>
      <c r="B99" s="7" t="s">
        <v>2264</v>
      </c>
      <c r="C99" s="9">
        <v>0</v>
      </c>
    </row>
    <row r="100" spans="1:3" s="1" customFormat="1" ht="16.899999999999999" customHeight="1">
      <c r="A100" s="6">
        <v>1010414</v>
      </c>
      <c r="B100" s="7" t="s">
        <v>2265</v>
      </c>
      <c r="C100" s="9">
        <v>0</v>
      </c>
    </row>
    <row r="101" spans="1:3" s="1" customFormat="1" ht="16.899999999999999" customHeight="1">
      <c r="A101" s="6">
        <v>1010415</v>
      </c>
      <c r="B101" s="7" t="s">
        <v>2266</v>
      </c>
      <c r="C101" s="9">
        <v>0</v>
      </c>
    </row>
    <row r="102" spans="1:3" s="1" customFormat="1" ht="16.899999999999999" customHeight="1">
      <c r="A102" s="6">
        <v>1010416</v>
      </c>
      <c r="B102" s="7" t="s">
        <v>2267</v>
      </c>
      <c r="C102" s="9">
        <v>0</v>
      </c>
    </row>
    <row r="103" spans="1:3" s="1" customFormat="1" ht="16.899999999999999" customHeight="1">
      <c r="A103" s="6">
        <v>1010417</v>
      </c>
      <c r="B103" s="7" t="s">
        <v>2268</v>
      </c>
      <c r="C103" s="5">
        <f>SUM(C104:C106)</f>
        <v>0</v>
      </c>
    </row>
    <row r="104" spans="1:3" s="1" customFormat="1" ht="16.899999999999999" customHeight="1">
      <c r="A104" s="6">
        <v>101041701</v>
      </c>
      <c r="B104" s="8" t="s">
        <v>2269</v>
      </c>
      <c r="C104" s="9">
        <v>0</v>
      </c>
    </row>
    <row r="105" spans="1:3" s="1" customFormat="1" ht="16.899999999999999" customHeight="1">
      <c r="A105" s="6">
        <v>101041702</v>
      </c>
      <c r="B105" s="8" t="s">
        <v>2270</v>
      </c>
      <c r="C105" s="9">
        <v>0</v>
      </c>
    </row>
    <row r="106" spans="1:3" s="1" customFormat="1" ht="16.899999999999999" customHeight="1">
      <c r="A106" s="6">
        <v>101041709</v>
      </c>
      <c r="B106" s="8" t="s">
        <v>2271</v>
      </c>
      <c r="C106" s="9">
        <v>0</v>
      </c>
    </row>
    <row r="107" spans="1:3" s="1" customFormat="1" ht="16.899999999999999" customHeight="1">
      <c r="A107" s="6">
        <v>1010418</v>
      </c>
      <c r="B107" s="7" t="s">
        <v>2272</v>
      </c>
      <c r="C107" s="9">
        <v>0</v>
      </c>
    </row>
    <row r="108" spans="1:3" s="1" customFormat="1" ht="16.899999999999999" customHeight="1">
      <c r="A108" s="6">
        <v>1010419</v>
      </c>
      <c r="B108" s="7" t="s">
        <v>2273</v>
      </c>
      <c r="C108" s="9">
        <v>0</v>
      </c>
    </row>
    <row r="109" spans="1:3" s="1" customFormat="1" ht="16.899999999999999" customHeight="1">
      <c r="A109" s="6">
        <v>1010420</v>
      </c>
      <c r="B109" s="7" t="s">
        <v>2274</v>
      </c>
      <c r="C109" s="9">
        <v>0</v>
      </c>
    </row>
    <row r="110" spans="1:3" s="1" customFormat="1" ht="16.899999999999999" customHeight="1">
      <c r="A110" s="6">
        <v>1010421</v>
      </c>
      <c r="B110" s="7" t="s">
        <v>2275</v>
      </c>
      <c r="C110" s="9">
        <v>0</v>
      </c>
    </row>
    <row r="111" spans="1:3" s="1" customFormat="1" ht="16.899999999999999" customHeight="1">
      <c r="A111" s="6">
        <v>1010422</v>
      </c>
      <c r="B111" s="7" t="s">
        <v>2276</v>
      </c>
      <c r="C111" s="9">
        <v>0</v>
      </c>
    </row>
    <row r="112" spans="1:3" s="1" customFormat="1" ht="16.899999999999999" customHeight="1">
      <c r="A112" s="6">
        <v>1010423</v>
      </c>
      <c r="B112" s="7" t="s">
        <v>2277</v>
      </c>
      <c r="C112" s="5">
        <f>SUM(C113:C115)</f>
        <v>0</v>
      </c>
    </row>
    <row r="113" spans="1:3" s="1" customFormat="1" ht="16.899999999999999" customHeight="1">
      <c r="A113" s="6">
        <v>101042303</v>
      </c>
      <c r="B113" s="8" t="s">
        <v>2278</v>
      </c>
      <c r="C113" s="9">
        <v>0</v>
      </c>
    </row>
    <row r="114" spans="1:3" s="1" customFormat="1" ht="16.899999999999999" customHeight="1">
      <c r="A114" s="6">
        <v>101042304</v>
      </c>
      <c r="B114" s="8" t="s">
        <v>2279</v>
      </c>
      <c r="C114" s="9">
        <v>0</v>
      </c>
    </row>
    <row r="115" spans="1:3" s="1" customFormat="1" ht="16.899999999999999" customHeight="1">
      <c r="A115" s="6">
        <v>101042309</v>
      </c>
      <c r="B115" s="8" t="s">
        <v>2280</v>
      </c>
      <c r="C115" s="9">
        <v>0</v>
      </c>
    </row>
    <row r="116" spans="1:3" s="1" customFormat="1" ht="16.899999999999999" customHeight="1">
      <c r="A116" s="6">
        <v>1010424</v>
      </c>
      <c r="B116" s="7" t="s">
        <v>2281</v>
      </c>
      <c r="C116" s="5">
        <f>SUM(C117:C120)</f>
        <v>0</v>
      </c>
    </row>
    <row r="117" spans="1:3" s="1" customFormat="1" ht="16.899999999999999" customHeight="1">
      <c r="A117" s="6">
        <v>101042402</v>
      </c>
      <c r="B117" s="8" t="s">
        <v>2282</v>
      </c>
      <c r="C117" s="9">
        <v>0</v>
      </c>
    </row>
    <row r="118" spans="1:3" s="1" customFormat="1" ht="16.899999999999999" customHeight="1">
      <c r="A118" s="6">
        <v>101042403</v>
      </c>
      <c r="B118" s="8" t="s">
        <v>2283</v>
      </c>
      <c r="C118" s="9">
        <v>0</v>
      </c>
    </row>
    <row r="119" spans="1:3" s="1" customFormat="1" ht="16.899999999999999" customHeight="1">
      <c r="A119" s="6">
        <v>101042404</v>
      </c>
      <c r="B119" s="8" t="s">
        <v>2284</v>
      </c>
      <c r="C119" s="9">
        <v>0</v>
      </c>
    </row>
    <row r="120" spans="1:3" s="1" customFormat="1" ht="16.899999999999999" customHeight="1">
      <c r="A120" s="6">
        <v>101042409</v>
      </c>
      <c r="B120" s="8" t="s">
        <v>2285</v>
      </c>
      <c r="C120" s="9">
        <v>0</v>
      </c>
    </row>
    <row r="121" spans="1:3" s="1" customFormat="1" ht="16.899999999999999" customHeight="1">
      <c r="A121" s="6">
        <v>1010425</v>
      </c>
      <c r="B121" s="7" t="s">
        <v>2286</v>
      </c>
      <c r="C121" s="9">
        <v>0</v>
      </c>
    </row>
    <row r="122" spans="1:3" s="1" customFormat="1" ht="16.899999999999999" customHeight="1">
      <c r="A122" s="6">
        <v>1010426</v>
      </c>
      <c r="B122" s="7" t="s">
        <v>2287</v>
      </c>
      <c r="C122" s="5">
        <f>SUM(C123:C125)</f>
        <v>0</v>
      </c>
    </row>
    <row r="123" spans="1:3" s="1" customFormat="1" ht="16.899999999999999" customHeight="1">
      <c r="A123" s="6">
        <v>101042601</v>
      </c>
      <c r="B123" s="8" t="s">
        <v>2288</v>
      </c>
      <c r="C123" s="9">
        <v>0</v>
      </c>
    </row>
    <row r="124" spans="1:3" s="1" customFormat="1" ht="16.899999999999999" customHeight="1">
      <c r="A124" s="6">
        <v>101042602</v>
      </c>
      <c r="B124" s="8" t="s">
        <v>2289</v>
      </c>
      <c r="C124" s="9">
        <v>0</v>
      </c>
    </row>
    <row r="125" spans="1:3" s="1" customFormat="1" ht="16.899999999999999" customHeight="1">
      <c r="A125" s="6">
        <v>101042609</v>
      </c>
      <c r="B125" s="8" t="s">
        <v>2290</v>
      </c>
      <c r="C125" s="9">
        <v>0</v>
      </c>
    </row>
    <row r="126" spans="1:3" s="1" customFormat="1" ht="16.899999999999999" customHeight="1">
      <c r="A126" s="6">
        <v>1010427</v>
      </c>
      <c r="B126" s="7" t="s">
        <v>2291</v>
      </c>
      <c r="C126" s="9">
        <v>0</v>
      </c>
    </row>
    <row r="127" spans="1:3" s="1" customFormat="1" ht="16.899999999999999" customHeight="1">
      <c r="A127" s="6">
        <v>1010428</v>
      </c>
      <c r="B127" s="7" t="s">
        <v>2292</v>
      </c>
      <c r="C127" s="9">
        <v>0</v>
      </c>
    </row>
    <row r="128" spans="1:3" s="1" customFormat="1" ht="16.899999999999999" customHeight="1">
      <c r="A128" s="6">
        <v>1010429</v>
      </c>
      <c r="B128" s="7" t="s">
        <v>2293</v>
      </c>
      <c r="C128" s="9">
        <v>0</v>
      </c>
    </row>
    <row r="129" spans="1:3" s="1" customFormat="1" ht="16.899999999999999" customHeight="1">
      <c r="A129" s="6">
        <v>1010430</v>
      </c>
      <c r="B129" s="7" t="s">
        <v>2294</v>
      </c>
      <c r="C129" s="9">
        <v>0</v>
      </c>
    </row>
    <row r="130" spans="1:3" s="1" customFormat="1" ht="16.899999999999999" customHeight="1">
      <c r="A130" s="6">
        <v>1010431</v>
      </c>
      <c r="B130" s="7" t="s">
        <v>2295</v>
      </c>
      <c r="C130" s="9">
        <v>6</v>
      </c>
    </row>
    <row r="131" spans="1:3" s="1" customFormat="1" ht="16.899999999999999" customHeight="1">
      <c r="A131" s="6">
        <v>1010432</v>
      </c>
      <c r="B131" s="7" t="s">
        <v>2296</v>
      </c>
      <c r="C131" s="9">
        <v>0</v>
      </c>
    </row>
    <row r="132" spans="1:3" s="1" customFormat="1" ht="16.899999999999999" customHeight="1">
      <c r="A132" s="6">
        <v>1010433</v>
      </c>
      <c r="B132" s="7" t="s">
        <v>2297</v>
      </c>
      <c r="C132" s="5">
        <f>SUM(C133:C146)</f>
        <v>2761</v>
      </c>
    </row>
    <row r="133" spans="1:3" s="1" customFormat="1" ht="16.899999999999999" customHeight="1">
      <c r="A133" s="6">
        <v>101043302</v>
      </c>
      <c r="B133" s="8" t="s">
        <v>2298</v>
      </c>
      <c r="C133" s="9">
        <v>0</v>
      </c>
    </row>
    <row r="134" spans="1:3" s="1" customFormat="1" ht="16.899999999999999" customHeight="1">
      <c r="A134" s="6">
        <v>101043303</v>
      </c>
      <c r="B134" s="8" t="s">
        <v>2299</v>
      </c>
      <c r="C134" s="9">
        <v>0</v>
      </c>
    </row>
    <row r="135" spans="1:3" s="1" customFormat="1" ht="16.899999999999999" customHeight="1">
      <c r="A135" s="6">
        <v>101043304</v>
      </c>
      <c r="B135" s="8" t="s">
        <v>2300</v>
      </c>
      <c r="C135" s="9">
        <v>0</v>
      </c>
    </row>
    <row r="136" spans="1:3" s="1" customFormat="1" ht="16.899999999999999" customHeight="1">
      <c r="A136" s="6">
        <v>101043308</v>
      </c>
      <c r="B136" s="8" t="s">
        <v>2301</v>
      </c>
      <c r="C136" s="9">
        <v>0</v>
      </c>
    </row>
    <row r="137" spans="1:3" s="1" customFormat="1" ht="16.899999999999999" customHeight="1">
      <c r="A137" s="6">
        <v>101043309</v>
      </c>
      <c r="B137" s="8" t="s">
        <v>2302</v>
      </c>
      <c r="C137" s="9">
        <v>0</v>
      </c>
    </row>
    <row r="138" spans="1:3" s="1" customFormat="1" ht="16.899999999999999" customHeight="1">
      <c r="A138" s="6">
        <v>101043310</v>
      </c>
      <c r="B138" s="8" t="s">
        <v>2303</v>
      </c>
      <c r="C138" s="9">
        <v>0</v>
      </c>
    </row>
    <row r="139" spans="1:3" s="1" customFormat="1" ht="16.899999999999999" customHeight="1">
      <c r="A139" s="6">
        <v>101043312</v>
      </c>
      <c r="B139" s="8" t="s">
        <v>2304</v>
      </c>
      <c r="C139" s="9">
        <v>0</v>
      </c>
    </row>
    <row r="140" spans="1:3" s="1" customFormat="1" ht="16.899999999999999" customHeight="1">
      <c r="A140" s="6">
        <v>101043313</v>
      </c>
      <c r="B140" s="8" t="s">
        <v>2305</v>
      </c>
      <c r="C140" s="9">
        <v>0</v>
      </c>
    </row>
    <row r="141" spans="1:3" s="1" customFormat="1" ht="16.899999999999999" customHeight="1">
      <c r="A141" s="6">
        <v>101043314</v>
      </c>
      <c r="B141" s="8" t="s">
        <v>2306</v>
      </c>
      <c r="C141" s="9">
        <v>0</v>
      </c>
    </row>
    <row r="142" spans="1:3" s="1" customFormat="1" ht="16.899999999999999" customHeight="1">
      <c r="A142" s="6">
        <v>101043315</v>
      </c>
      <c r="B142" s="8" t="s">
        <v>2307</v>
      </c>
      <c r="C142" s="9">
        <v>0</v>
      </c>
    </row>
    <row r="143" spans="1:3" s="1" customFormat="1" ht="16.899999999999999" customHeight="1">
      <c r="A143" s="6">
        <v>101043316</v>
      </c>
      <c r="B143" s="8" t="s">
        <v>2308</v>
      </c>
      <c r="C143" s="9">
        <v>0</v>
      </c>
    </row>
    <row r="144" spans="1:3" s="1" customFormat="1" ht="16.899999999999999" customHeight="1">
      <c r="A144" s="6">
        <v>101043317</v>
      </c>
      <c r="B144" s="8" t="s">
        <v>2309</v>
      </c>
      <c r="C144" s="9">
        <v>0</v>
      </c>
    </row>
    <row r="145" spans="1:3" s="1" customFormat="1" ht="16.899999999999999" customHeight="1">
      <c r="A145" s="6">
        <v>101043318</v>
      </c>
      <c r="B145" s="8" t="s">
        <v>2310</v>
      </c>
      <c r="C145" s="9">
        <v>0</v>
      </c>
    </row>
    <row r="146" spans="1:3" s="1" customFormat="1" ht="16.899999999999999" customHeight="1">
      <c r="A146" s="6">
        <v>101043399</v>
      </c>
      <c r="B146" s="8" t="s">
        <v>2311</v>
      </c>
      <c r="C146" s="9">
        <v>2761</v>
      </c>
    </row>
    <row r="147" spans="1:3" s="1" customFormat="1" ht="16.899999999999999" customHeight="1">
      <c r="A147" s="6">
        <v>1010434</v>
      </c>
      <c r="B147" s="7" t="s">
        <v>2312</v>
      </c>
      <c r="C147" s="9">
        <v>0</v>
      </c>
    </row>
    <row r="148" spans="1:3" s="1" customFormat="1" ht="16.899999999999999" customHeight="1">
      <c r="A148" s="6">
        <v>1010435</v>
      </c>
      <c r="B148" s="7" t="s">
        <v>2313</v>
      </c>
      <c r="C148" s="5">
        <f>C149+C150</f>
        <v>577</v>
      </c>
    </row>
    <row r="149" spans="1:3" s="1" customFormat="1" ht="16.899999999999999" customHeight="1">
      <c r="A149" s="6">
        <v>101043501</v>
      </c>
      <c r="B149" s="8" t="s">
        <v>2314</v>
      </c>
      <c r="C149" s="9">
        <v>0</v>
      </c>
    </row>
    <row r="150" spans="1:3" s="1" customFormat="1" ht="16.899999999999999" customHeight="1">
      <c r="A150" s="6">
        <v>101043509</v>
      </c>
      <c r="B150" s="8" t="s">
        <v>2315</v>
      </c>
      <c r="C150" s="9">
        <v>577</v>
      </c>
    </row>
    <row r="151" spans="1:3" s="1" customFormat="1" ht="16.899999999999999" customHeight="1">
      <c r="A151" s="6">
        <v>1010436</v>
      </c>
      <c r="B151" s="7" t="s">
        <v>2316</v>
      </c>
      <c r="C151" s="9">
        <v>218</v>
      </c>
    </row>
    <row r="152" spans="1:3" s="1" customFormat="1" ht="16.899999999999999" customHeight="1">
      <c r="A152" s="6">
        <v>1010439</v>
      </c>
      <c r="B152" s="7" t="s">
        <v>2317</v>
      </c>
      <c r="C152" s="9">
        <v>1553</v>
      </c>
    </row>
    <row r="153" spans="1:3" s="1" customFormat="1" ht="16.899999999999999" customHeight="1">
      <c r="A153" s="6">
        <v>1010440</v>
      </c>
      <c r="B153" s="7" t="s">
        <v>2318</v>
      </c>
      <c r="C153" s="5">
        <f>SUM(C154:C157)</f>
        <v>0</v>
      </c>
    </row>
    <row r="154" spans="1:3" s="1" customFormat="1" ht="16.899999999999999" customHeight="1">
      <c r="A154" s="6">
        <v>101044001</v>
      </c>
      <c r="B154" s="8" t="s">
        <v>2319</v>
      </c>
      <c r="C154" s="9">
        <v>0</v>
      </c>
    </row>
    <row r="155" spans="1:3" s="1" customFormat="1" ht="16.899999999999999" customHeight="1">
      <c r="A155" s="6">
        <v>101044002</v>
      </c>
      <c r="B155" s="8" t="s">
        <v>2320</v>
      </c>
      <c r="C155" s="9">
        <v>0</v>
      </c>
    </row>
    <row r="156" spans="1:3" s="1" customFormat="1" ht="16.899999999999999" customHeight="1">
      <c r="A156" s="6">
        <v>101044003</v>
      </c>
      <c r="B156" s="8" t="s">
        <v>2321</v>
      </c>
      <c r="C156" s="9">
        <v>0</v>
      </c>
    </row>
    <row r="157" spans="1:3" s="1" customFormat="1" ht="16.899999999999999" customHeight="1">
      <c r="A157" s="6">
        <v>101044099</v>
      </c>
      <c r="B157" s="8" t="s">
        <v>2322</v>
      </c>
      <c r="C157" s="9">
        <v>0</v>
      </c>
    </row>
    <row r="158" spans="1:3" s="1" customFormat="1" ht="16.899999999999999" customHeight="1">
      <c r="A158" s="6">
        <v>1010441</v>
      </c>
      <c r="B158" s="7" t="s">
        <v>2323</v>
      </c>
      <c r="C158" s="5">
        <f>SUM(C159:C162)</f>
        <v>0</v>
      </c>
    </row>
    <row r="159" spans="1:3" s="1" customFormat="1" ht="16.899999999999999" customHeight="1">
      <c r="A159" s="6">
        <v>101044101</v>
      </c>
      <c r="B159" s="8" t="s">
        <v>2324</v>
      </c>
      <c r="C159" s="9">
        <v>0</v>
      </c>
    </row>
    <row r="160" spans="1:3" s="1" customFormat="1" ht="16.899999999999999" customHeight="1">
      <c r="A160" s="6">
        <v>101044102</v>
      </c>
      <c r="B160" s="8" t="s">
        <v>2325</v>
      </c>
      <c r="C160" s="9">
        <v>0</v>
      </c>
    </row>
    <row r="161" spans="1:3" s="1" customFormat="1" ht="16.899999999999999" customHeight="1">
      <c r="A161" s="6">
        <v>101044103</v>
      </c>
      <c r="B161" s="8" t="s">
        <v>2326</v>
      </c>
      <c r="C161" s="9">
        <v>0</v>
      </c>
    </row>
    <row r="162" spans="1:3" s="1" customFormat="1" ht="16.899999999999999" customHeight="1">
      <c r="A162" s="6">
        <v>101044199</v>
      </c>
      <c r="B162" s="8" t="s">
        <v>2327</v>
      </c>
      <c r="C162" s="9">
        <v>0</v>
      </c>
    </row>
    <row r="163" spans="1:3" s="1" customFormat="1" ht="16.899999999999999" customHeight="1">
      <c r="A163" s="6">
        <v>1010442</v>
      </c>
      <c r="B163" s="7" t="s">
        <v>2328</v>
      </c>
      <c r="C163" s="5">
        <f>SUM(C164:C167)</f>
        <v>0</v>
      </c>
    </row>
    <row r="164" spans="1:3" s="1" customFormat="1" ht="16.899999999999999" customHeight="1">
      <c r="A164" s="6">
        <v>101044201</v>
      </c>
      <c r="B164" s="8" t="s">
        <v>2329</v>
      </c>
      <c r="C164" s="9">
        <v>0</v>
      </c>
    </row>
    <row r="165" spans="1:3" s="1" customFormat="1" ht="16.899999999999999" customHeight="1">
      <c r="A165" s="6">
        <v>101044202</v>
      </c>
      <c r="B165" s="8" t="s">
        <v>2330</v>
      </c>
      <c r="C165" s="9">
        <v>0</v>
      </c>
    </row>
    <row r="166" spans="1:3" s="1" customFormat="1" ht="16.899999999999999" customHeight="1">
      <c r="A166" s="6">
        <v>101044203</v>
      </c>
      <c r="B166" s="8" t="s">
        <v>2331</v>
      </c>
      <c r="C166" s="9">
        <v>0</v>
      </c>
    </row>
    <row r="167" spans="1:3" s="1" customFormat="1" ht="16.899999999999999" customHeight="1">
      <c r="A167" s="6">
        <v>101044299</v>
      </c>
      <c r="B167" s="8" t="s">
        <v>2332</v>
      </c>
      <c r="C167" s="9">
        <v>0</v>
      </c>
    </row>
    <row r="168" spans="1:3" s="1" customFormat="1" ht="16.899999999999999" customHeight="1">
      <c r="A168" s="6">
        <v>1010443</v>
      </c>
      <c r="B168" s="7" t="s">
        <v>2333</v>
      </c>
      <c r="C168" s="5">
        <f>SUM(C169:C172)</f>
        <v>0</v>
      </c>
    </row>
    <row r="169" spans="1:3" s="1" customFormat="1" ht="16.899999999999999" customHeight="1">
      <c r="A169" s="6">
        <v>101044301</v>
      </c>
      <c r="B169" s="8" t="s">
        <v>2334</v>
      </c>
      <c r="C169" s="9">
        <v>0</v>
      </c>
    </row>
    <row r="170" spans="1:3" s="1" customFormat="1" ht="16.899999999999999" customHeight="1">
      <c r="A170" s="6">
        <v>101044302</v>
      </c>
      <c r="B170" s="8" t="s">
        <v>2335</v>
      </c>
      <c r="C170" s="9">
        <v>0</v>
      </c>
    </row>
    <row r="171" spans="1:3" s="1" customFormat="1" ht="16.899999999999999" customHeight="1">
      <c r="A171" s="6">
        <v>101044303</v>
      </c>
      <c r="B171" s="8" t="s">
        <v>2336</v>
      </c>
      <c r="C171" s="9">
        <v>0</v>
      </c>
    </row>
    <row r="172" spans="1:3" s="1" customFormat="1" ht="16.899999999999999" customHeight="1">
      <c r="A172" s="6">
        <v>101044399</v>
      </c>
      <c r="B172" s="8" t="s">
        <v>2337</v>
      </c>
      <c r="C172" s="9">
        <v>0</v>
      </c>
    </row>
    <row r="173" spans="1:3" s="1" customFormat="1" ht="16.899999999999999" customHeight="1">
      <c r="A173" s="6">
        <v>1010444</v>
      </c>
      <c r="B173" s="7" t="s">
        <v>2338</v>
      </c>
      <c r="C173" s="5">
        <f>SUM(C174:C177)</f>
        <v>0</v>
      </c>
    </row>
    <row r="174" spans="1:3" s="1" customFormat="1" ht="16.899999999999999" customHeight="1">
      <c r="A174" s="6">
        <v>101044401</v>
      </c>
      <c r="B174" s="8" t="s">
        <v>2319</v>
      </c>
      <c r="C174" s="9">
        <v>0</v>
      </c>
    </row>
    <row r="175" spans="1:3" s="1" customFormat="1" ht="16.899999999999999" customHeight="1">
      <c r="A175" s="6">
        <v>101044402</v>
      </c>
      <c r="B175" s="8" t="s">
        <v>2320</v>
      </c>
      <c r="C175" s="9">
        <v>0</v>
      </c>
    </row>
    <row r="176" spans="1:3" s="1" customFormat="1" ht="16.899999999999999" customHeight="1">
      <c r="A176" s="6">
        <v>101044403</v>
      </c>
      <c r="B176" s="8" t="s">
        <v>2321</v>
      </c>
      <c r="C176" s="9">
        <v>0</v>
      </c>
    </row>
    <row r="177" spans="1:3" s="1" customFormat="1" ht="16.899999999999999" customHeight="1">
      <c r="A177" s="6">
        <v>101044499</v>
      </c>
      <c r="B177" s="8" t="s">
        <v>2322</v>
      </c>
      <c r="C177" s="9">
        <v>0</v>
      </c>
    </row>
    <row r="178" spans="1:3" s="1" customFormat="1" ht="16.899999999999999" customHeight="1">
      <c r="A178" s="6">
        <v>1010445</v>
      </c>
      <c r="B178" s="7" t="s">
        <v>2339</v>
      </c>
      <c r="C178" s="5">
        <f>SUM(C179:C182)</f>
        <v>0</v>
      </c>
    </row>
    <row r="179" spans="1:3" s="1" customFormat="1" ht="16.899999999999999" customHeight="1">
      <c r="A179" s="6">
        <v>101044501</v>
      </c>
      <c r="B179" s="8" t="s">
        <v>2324</v>
      </c>
      <c r="C179" s="9">
        <v>0</v>
      </c>
    </row>
    <row r="180" spans="1:3" s="1" customFormat="1" ht="16.899999999999999" customHeight="1">
      <c r="A180" s="6">
        <v>101044502</v>
      </c>
      <c r="B180" s="8" t="s">
        <v>2325</v>
      </c>
      <c r="C180" s="9">
        <v>0</v>
      </c>
    </row>
    <row r="181" spans="1:3" s="1" customFormat="1" ht="16.899999999999999" customHeight="1">
      <c r="A181" s="6">
        <v>101044503</v>
      </c>
      <c r="B181" s="8" t="s">
        <v>2326</v>
      </c>
      <c r="C181" s="9">
        <v>0</v>
      </c>
    </row>
    <row r="182" spans="1:3" s="1" customFormat="1" ht="16.899999999999999" customHeight="1">
      <c r="A182" s="6">
        <v>101044599</v>
      </c>
      <c r="B182" s="8" t="s">
        <v>2327</v>
      </c>
      <c r="C182" s="9">
        <v>0</v>
      </c>
    </row>
    <row r="183" spans="1:3" s="1" customFormat="1" ht="16.899999999999999" customHeight="1">
      <c r="A183" s="6">
        <v>1010446</v>
      </c>
      <c r="B183" s="7" t="s">
        <v>2340</v>
      </c>
      <c r="C183" s="5">
        <f>SUM(C184:C187)</f>
        <v>0</v>
      </c>
    </row>
    <row r="184" spans="1:3" s="1" customFormat="1" ht="16.899999999999999" customHeight="1">
      <c r="A184" s="6">
        <v>101044601</v>
      </c>
      <c r="B184" s="8" t="s">
        <v>2329</v>
      </c>
      <c r="C184" s="9">
        <v>0</v>
      </c>
    </row>
    <row r="185" spans="1:3" s="1" customFormat="1" ht="16.899999999999999" customHeight="1">
      <c r="A185" s="6">
        <v>101044602</v>
      </c>
      <c r="B185" s="8" t="s">
        <v>2330</v>
      </c>
      <c r="C185" s="9">
        <v>0</v>
      </c>
    </row>
    <row r="186" spans="1:3" s="1" customFormat="1" ht="16.899999999999999" customHeight="1">
      <c r="A186" s="6">
        <v>101044603</v>
      </c>
      <c r="B186" s="8" t="s">
        <v>2331</v>
      </c>
      <c r="C186" s="9">
        <v>0</v>
      </c>
    </row>
    <row r="187" spans="1:3" s="1" customFormat="1" ht="16.899999999999999" customHeight="1">
      <c r="A187" s="6">
        <v>101044699</v>
      </c>
      <c r="B187" s="8" t="s">
        <v>2332</v>
      </c>
      <c r="C187" s="9">
        <v>0</v>
      </c>
    </row>
    <row r="188" spans="1:3" s="1" customFormat="1" ht="16.899999999999999" customHeight="1">
      <c r="A188" s="6">
        <v>1010447</v>
      </c>
      <c r="B188" s="7" t="s">
        <v>2341</v>
      </c>
      <c r="C188" s="5">
        <f>SUM(C189:C192)</f>
        <v>0</v>
      </c>
    </row>
    <row r="189" spans="1:3" s="1" customFormat="1" ht="16.899999999999999" customHeight="1">
      <c r="A189" s="6">
        <v>101044701</v>
      </c>
      <c r="B189" s="8" t="s">
        <v>2334</v>
      </c>
      <c r="C189" s="9">
        <v>0</v>
      </c>
    </row>
    <row r="190" spans="1:3" s="1" customFormat="1" ht="16.899999999999999" customHeight="1">
      <c r="A190" s="6">
        <v>101044702</v>
      </c>
      <c r="B190" s="8" t="s">
        <v>2335</v>
      </c>
      <c r="C190" s="9">
        <v>0</v>
      </c>
    </row>
    <row r="191" spans="1:3" s="1" customFormat="1" ht="16.899999999999999" customHeight="1">
      <c r="A191" s="6">
        <v>101044703</v>
      </c>
      <c r="B191" s="8" t="s">
        <v>2336</v>
      </c>
      <c r="C191" s="9">
        <v>0</v>
      </c>
    </row>
    <row r="192" spans="1:3" s="1" customFormat="1" ht="16.899999999999999" customHeight="1">
      <c r="A192" s="6">
        <v>101044799</v>
      </c>
      <c r="B192" s="8" t="s">
        <v>2337</v>
      </c>
      <c r="C192" s="9">
        <v>0</v>
      </c>
    </row>
    <row r="193" spans="1:3" s="1" customFormat="1" ht="16.899999999999999" customHeight="1">
      <c r="A193" s="6">
        <v>1010448</v>
      </c>
      <c r="B193" s="7" t="s">
        <v>2342</v>
      </c>
      <c r="C193" s="5">
        <f>SUM(C194:C197)</f>
        <v>0</v>
      </c>
    </row>
    <row r="194" spans="1:3" s="1" customFormat="1" ht="16.899999999999999" customHeight="1">
      <c r="A194" s="6">
        <v>101044801</v>
      </c>
      <c r="B194" s="8" t="s">
        <v>2343</v>
      </c>
      <c r="C194" s="9">
        <v>0</v>
      </c>
    </row>
    <row r="195" spans="1:3" s="1" customFormat="1" ht="16.899999999999999" customHeight="1">
      <c r="A195" s="6">
        <v>101044802</v>
      </c>
      <c r="B195" s="8" t="s">
        <v>2344</v>
      </c>
      <c r="C195" s="9">
        <v>0</v>
      </c>
    </row>
    <row r="196" spans="1:3" s="1" customFormat="1" ht="16.899999999999999" customHeight="1">
      <c r="A196" s="6">
        <v>101044803</v>
      </c>
      <c r="B196" s="8" t="s">
        <v>2345</v>
      </c>
      <c r="C196" s="9">
        <v>0</v>
      </c>
    </row>
    <row r="197" spans="1:3" s="1" customFormat="1" ht="16.899999999999999" customHeight="1">
      <c r="A197" s="6">
        <v>101044899</v>
      </c>
      <c r="B197" s="8" t="s">
        <v>2346</v>
      </c>
      <c r="C197" s="9">
        <v>0</v>
      </c>
    </row>
    <row r="198" spans="1:3" s="1" customFormat="1" ht="16.899999999999999" customHeight="1">
      <c r="A198" s="6">
        <v>1010449</v>
      </c>
      <c r="B198" s="7" t="s">
        <v>2347</v>
      </c>
      <c r="C198" s="5">
        <f>SUM(C199:C202)</f>
        <v>0</v>
      </c>
    </row>
    <row r="199" spans="1:3" s="1" customFormat="1" ht="16.899999999999999" customHeight="1">
      <c r="A199" s="6">
        <v>101044901</v>
      </c>
      <c r="B199" s="8" t="s">
        <v>2343</v>
      </c>
      <c r="C199" s="9">
        <v>0</v>
      </c>
    </row>
    <row r="200" spans="1:3" s="1" customFormat="1" ht="16.899999999999999" customHeight="1">
      <c r="A200" s="6">
        <v>101044902</v>
      </c>
      <c r="B200" s="8" t="s">
        <v>2344</v>
      </c>
      <c r="C200" s="9">
        <v>0</v>
      </c>
    </row>
    <row r="201" spans="1:3" s="1" customFormat="1" ht="16.899999999999999" customHeight="1">
      <c r="A201" s="6">
        <v>101044903</v>
      </c>
      <c r="B201" s="8" t="s">
        <v>2345</v>
      </c>
      <c r="C201" s="9">
        <v>0</v>
      </c>
    </row>
    <row r="202" spans="1:3" s="1" customFormat="1" ht="16.899999999999999" customHeight="1">
      <c r="A202" s="6">
        <v>101044999</v>
      </c>
      <c r="B202" s="8" t="s">
        <v>2346</v>
      </c>
      <c r="C202" s="9">
        <v>0</v>
      </c>
    </row>
    <row r="203" spans="1:3" s="1" customFormat="1" ht="16.899999999999999" customHeight="1">
      <c r="A203" s="6">
        <v>1010450</v>
      </c>
      <c r="B203" s="7" t="s">
        <v>2348</v>
      </c>
      <c r="C203" s="5">
        <f>SUM(C204:C206)</f>
        <v>3</v>
      </c>
    </row>
    <row r="204" spans="1:3" s="1" customFormat="1" ht="16.899999999999999" customHeight="1">
      <c r="A204" s="6">
        <v>101045001</v>
      </c>
      <c r="B204" s="8" t="s">
        <v>2349</v>
      </c>
      <c r="C204" s="9">
        <v>3</v>
      </c>
    </row>
    <row r="205" spans="1:3" s="1" customFormat="1" ht="16.899999999999999" customHeight="1">
      <c r="A205" s="6">
        <v>101045002</v>
      </c>
      <c r="B205" s="8" t="s">
        <v>2350</v>
      </c>
      <c r="C205" s="9">
        <v>0</v>
      </c>
    </row>
    <row r="206" spans="1:3" s="1" customFormat="1" ht="16.899999999999999" customHeight="1">
      <c r="A206" s="6">
        <v>101045003</v>
      </c>
      <c r="B206" s="8" t="s">
        <v>2351</v>
      </c>
      <c r="C206" s="9">
        <v>0</v>
      </c>
    </row>
    <row r="207" spans="1:3" s="1" customFormat="1" ht="16.899999999999999" customHeight="1">
      <c r="A207" s="6">
        <v>10105</v>
      </c>
      <c r="B207" s="7" t="s">
        <v>2352</v>
      </c>
      <c r="C207" s="5">
        <f>SUM(C208:C230,C234,C237,C238,C242:C247,C257:C259,C264,C269)</f>
        <v>0</v>
      </c>
    </row>
    <row r="208" spans="1:3" s="1" customFormat="1" ht="16.899999999999999" customHeight="1">
      <c r="A208" s="6">
        <v>1010501</v>
      </c>
      <c r="B208" s="7" t="s">
        <v>2353</v>
      </c>
      <c r="C208" s="9">
        <v>0</v>
      </c>
    </row>
    <row r="209" spans="1:3" s="1" customFormat="1" ht="16.899999999999999" customHeight="1">
      <c r="A209" s="6">
        <v>1010502</v>
      </c>
      <c r="B209" s="7" t="s">
        <v>2354</v>
      </c>
      <c r="C209" s="9">
        <v>0</v>
      </c>
    </row>
    <row r="210" spans="1:3" s="1" customFormat="1" ht="16.899999999999999" customHeight="1">
      <c r="A210" s="6">
        <v>1010503</v>
      </c>
      <c r="B210" s="7" t="s">
        <v>2355</v>
      </c>
      <c r="C210" s="9">
        <v>0</v>
      </c>
    </row>
    <row r="211" spans="1:3" s="1" customFormat="1" ht="16.899999999999999" customHeight="1">
      <c r="A211" s="6">
        <v>1010504</v>
      </c>
      <c r="B211" s="7" t="s">
        <v>2356</v>
      </c>
      <c r="C211" s="9">
        <v>0</v>
      </c>
    </row>
    <row r="212" spans="1:3" s="1" customFormat="1" ht="16.899999999999999" customHeight="1">
      <c r="A212" s="6">
        <v>1010505</v>
      </c>
      <c r="B212" s="7" t="s">
        <v>2357</v>
      </c>
      <c r="C212" s="9">
        <v>0</v>
      </c>
    </row>
    <row r="213" spans="1:3" s="1" customFormat="1" ht="16.899999999999999" customHeight="1">
      <c r="A213" s="6">
        <v>1010506</v>
      </c>
      <c r="B213" s="7" t="s">
        <v>2358</v>
      </c>
      <c r="C213" s="9">
        <v>0</v>
      </c>
    </row>
    <row r="214" spans="1:3" s="1" customFormat="1" ht="16.899999999999999" customHeight="1">
      <c r="A214" s="6">
        <v>1010507</v>
      </c>
      <c r="B214" s="7" t="s">
        <v>2359</v>
      </c>
      <c r="C214" s="9">
        <v>0</v>
      </c>
    </row>
    <row r="215" spans="1:3" s="1" customFormat="1" ht="16.899999999999999" customHeight="1">
      <c r="A215" s="6">
        <v>1010508</v>
      </c>
      <c r="B215" s="7" t="s">
        <v>2360</v>
      </c>
      <c r="C215" s="9">
        <v>0</v>
      </c>
    </row>
    <row r="216" spans="1:3" s="1" customFormat="1" ht="16.899999999999999" customHeight="1">
      <c r="A216" s="6">
        <v>1010509</v>
      </c>
      <c r="B216" s="7" t="s">
        <v>2361</v>
      </c>
      <c r="C216" s="9">
        <v>0</v>
      </c>
    </row>
    <row r="217" spans="1:3" s="1" customFormat="1" ht="16.899999999999999" customHeight="1">
      <c r="A217" s="6">
        <v>1010510</v>
      </c>
      <c r="B217" s="7" t="s">
        <v>2362</v>
      </c>
      <c r="C217" s="9">
        <v>0</v>
      </c>
    </row>
    <row r="218" spans="1:3" s="1" customFormat="1" ht="16.899999999999999" customHeight="1">
      <c r="A218" s="6">
        <v>1010511</v>
      </c>
      <c r="B218" s="7" t="s">
        <v>2363</v>
      </c>
      <c r="C218" s="9">
        <v>0</v>
      </c>
    </row>
    <row r="219" spans="1:3" s="1" customFormat="1" ht="16.899999999999999" customHeight="1">
      <c r="A219" s="6">
        <v>1010512</v>
      </c>
      <c r="B219" s="7" t="s">
        <v>2364</v>
      </c>
      <c r="C219" s="9">
        <v>0</v>
      </c>
    </row>
    <row r="220" spans="1:3" s="1" customFormat="1" ht="16.899999999999999" customHeight="1">
      <c r="A220" s="6">
        <v>1010513</v>
      </c>
      <c r="B220" s="7" t="s">
        <v>2365</v>
      </c>
      <c r="C220" s="9">
        <v>0</v>
      </c>
    </row>
    <row r="221" spans="1:3" s="1" customFormat="1" ht="16.899999999999999" customHeight="1">
      <c r="A221" s="6">
        <v>1010514</v>
      </c>
      <c r="B221" s="7" t="s">
        <v>2366</v>
      </c>
      <c r="C221" s="9">
        <v>0</v>
      </c>
    </row>
    <row r="222" spans="1:3" s="1" customFormat="1" ht="16.899999999999999" customHeight="1">
      <c r="A222" s="6">
        <v>1010515</v>
      </c>
      <c r="B222" s="7" t="s">
        <v>2367</v>
      </c>
      <c r="C222" s="9">
        <v>0</v>
      </c>
    </row>
    <row r="223" spans="1:3" s="1" customFormat="1" ht="16.899999999999999" customHeight="1">
      <c r="A223" s="6">
        <v>1010516</v>
      </c>
      <c r="B223" s="7" t="s">
        <v>2368</v>
      </c>
      <c r="C223" s="9">
        <v>0</v>
      </c>
    </row>
    <row r="224" spans="1:3" s="1" customFormat="1" ht="16.899999999999999" customHeight="1">
      <c r="A224" s="6">
        <v>1010517</v>
      </c>
      <c r="B224" s="7" t="s">
        <v>2369</v>
      </c>
      <c r="C224" s="9">
        <v>0</v>
      </c>
    </row>
    <row r="225" spans="1:3" s="1" customFormat="1" ht="16.899999999999999" customHeight="1">
      <c r="A225" s="6">
        <v>1010518</v>
      </c>
      <c r="B225" s="7" t="s">
        <v>2370</v>
      </c>
      <c r="C225" s="9">
        <v>0</v>
      </c>
    </row>
    <row r="226" spans="1:3" s="1" customFormat="1" ht="16.899999999999999" customHeight="1">
      <c r="A226" s="6">
        <v>1010519</v>
      </c>
      <c r="B226" s="7" t="s">
        <v>2371</v>
      </c>
      <c r="C226" s="9">
        <v>0</v>
      </c>
    </row>
    <row r="227" spans="1:3" s="1" customFormat="1" ht="16.899999999999999" customHeight="1">
      <c r="A227" s="6">
        <v>1010520</v>
      </c>
      <c r="B227" s="7" t="s">
        <v>2372</v>
      </c>
      <c r="C227" s="9">
        <v>0</v>
      </c>
    </row>
    <row r="228" spans="1:3" s="1" customFormat="1" ht="16.899999999999999" customHeight="1">
      <c r="A228" s="6">
        <v>1010521</v>
      </c>
      <c r="B228" s="7" t="s">
        <v>2373</v>
      </c>
      <c r="C228" s="9">
        <v>0</v>
      </c>
    </row>
    <row r="229" spans="1:3" s="1" customFormat="1" ht="16.899999999999999" customHeight="1">
      <c r="A229" s="6">
        <v>1010522</v>
      </c>
      <c r="B229" s="7" t="s">
        <v>2374</v>
      </c>
      <c r="C229" s="9">
        <v>0</v>
      </c>
    </row>
    <row r="230" spans="1:3" s="1" customFormat="1" ht="16.899999999999999" customHeight="1">
      <c r="A230" s="6">
        <v>1010523</v>
      </c>
      <c r="B230" s="7" t="s">
        <v>2375</v>
      </c>
      <c r="C230" s="5">
        <f>SUM(C231:C233)</f>
        <v>0</v>
      </c>
    </row>
    <row r="231" spans="1:3" s="1" customFormat="1" ht="16.899999999999999" customHeight="1">
      <c r="A231" s="6">
        <v>101052303</v>
      </c>
      <c r="B231" s="8" t="s">
        <v>2376</v>
      </c>
      <c r="C231" s="9">
        <v>0</v>
      </c>
    </row>
    <row r="232" spans="1:3" s="1" customFormat="1" ht="16.899999999999999" customHeight="1">
      <c r="A232" s="6">
        <v>101052304</v>
      </c>
      <c r="B232" s="8" t="s">
        <v>2377</v>
      </c>
      <c r="C232" s="9">
        <v>0</v>
      </c>
    </row>
    <row r="233" spans="1:3" s="1" customFormat="1" ht="16.899999999999999" customHeight="1">
      <c r="A233" s="6">
        <v>101052309</v>
      </c>
      <c r="B233" s="8" t="s">
        <v>2378</v>
      </c>
      <c r="C233" s="9">
        <v>0</v>
      </c>
    </row>
    <row r="234" spans="1:3" s="1" customFormat="1" ht="16.899999999999999" customHeight="1">
      <c r="A234" s="6">
        <v>1010524</v>
      </c>
      <c r="B234" s="7" t="s">
        <v>2379</v>
      </c>
      <c r="C234" s="5">
        <f>SUM(C235:C236)</f>
        <v>0</v>
      </c>
    </row>
    <row r="235" spans="1:3" s="1" customFormat="1" ht="16.899999999999999" customHeight="1">
      <c r="A235" s="6">
        <v>101052401</v>
      </c>
      <c r="B235" s="8" t="s">
        <v>2380</v>
      </c>
      <c r="C235" s="9">
        <v>0</v>
      </c>
    </row>
    <row r="236" spans="1:3" s="1" customFormat="1" ht="16.899999999999999" customHeight="1">
      <c r="A236" s="6">
        <v>101052409</v>
      </c>
      <c r="B236" s="8" t="s">
        <v>2381</v>
      </c>
      <c r="C236" s="9">
        <v>0</v>
      </c>
    </row>
    <row r="237" spans="1:3" s="1" customFormat="1" ht="16.899999999999999" customHeight="1">
      <c r="A237" s="6">
        <v>1010525</v>
      </c>
      <c r="B237" s="7" t="s">
        <v>2382</v>
      </c>
      <c r="C237" s="9">
        <v>0</v>
      </c>
    </row>
    <row r="238" spans="1:3" s="1" customFormat="1" ht="16.899999999999999" customHeight="1">
      <c r="A238" s="6">
        <v>1010526</v>
      </c>
      <c r="B238" s="7" t="s">
        <v>2383</v>
      </c>
      <c r="C238" s="5">
        <f>SUM(C239:C241)</f>
        <v>0</v>
      </c>
    </row>
    <row r="239" spans="1:3" s="1" customFormat="1" ht="16.899999999999999" customHeight="1">
      <c r="A239" s="6">
        <v>101052601</v>
      </c>
      <c r="B239" s="8" t="s">
        <v>2384</v>
      </c>
      <c r="C239" s="9">
        <v>0</v>
      </c>
    </row>
    <row r="240" spans="1:3" s="1" customFormat="1" ht="16.899999999999999" customHeight="1">
      <c r="A240" s="6">
        <v>101052602</v>
      </c>
      <c r="B240" s="8" t="s">
        <v>2385</v>
      </c>
      <c r="C240" s="9">
        <v>0</v>
      </c>
    </row>
    <row r="241" spans="1:3" s="1" customFormat="1" ht="16.899999999999999" customHeight="1">
      <c r="A241" s="6">
        <v>101052609</v>
      </c>
      <c r="B241" s="8" t="s">
        <v>2386</v>
      </c>
      <c r="C241" s="9">
        <v>0</v>
      </c>
    </row>
    <row r="242" spans="1:3" s="1" customFormat="1" ht="16.899999999999999" customHeight="1">
      <c r="A242" s="6">
        <v>1010527</v>
      </c>
      <c r="B242" s="7" t="s">
        <v>2387</v>
      </c>
      <c r="C242" s="9">
        <v>0</v>
      </c>
    </row>
    <row r="243" spans="1:3" s="1" customFormat="1" ht="16.899999999999999" customHeight="1">
      <c r="A243" s="6">
        <v>1010528</v>
      </c>
      <c r="B243" s="7" t="s">
        <v>2388</v>
      </c>
      <c r="C243" s="9">
        <v>0</v>
      </c>
    </row>
    <row r="244" spans="1:3" s="1" customFormat="1" ht="16.899999999999999" customHeight="1">
      <c r="A244" s="6">
        <v>1010529</v>
      </c>
      <c r="B244" s="7" t="s">
        <v>2389</v>
      </c>
      <c r="C244" s="9">
        <v>0</v>
      </c>
    </row>
    <row r="245" spans="1:3" s="1" customFormat="1" ht="16.899999999999999" customHeight="1">
      <c r="A245" s="6">
        <v>1010530</v>
      </c>
      <c r="B245" s="7" t="s">
        <v>2390</v>
      </c>
      <c r="C245" s="9">
        <v>0</v>
      </c>
    </row>
    <row r="246" spans="1:3" s="1" customFormat="1" ht="16.899999999999999" customHeight="1">
      <c r="A246" s="6">
        <v>1010531</v>
      </c>
      <c r="B246" s="7" t="s">
        <v>2391</v>
      </c>
      <c r="C246" s="9">
        <v>0</v>
      </c>
    </row>
    <row r="247" spans="1:3" s="1" customFormat="1" ht="16.899999999999999" customHeight="1">
      <c r="A247" s="6">
        <v>1010532</v>
      </c>
      <c r="B247" s="7" t="s">
        <v>2392</v>
      </c>
      <c r="C247" s="5">
        <f>SUM(C248:C256)</f>
        <v>0</v>
      </c>
    </row>
    <row r="248" spans="1:3" s="1" customFormat="1" ht="16.899999999999999" customHeight="1">
      <c r="A248" s="6">
        <v>101053201</v>
      </c>
      <c r="B248" s="8" t="s">
        <v>2393</v>
      </c>
      <c r="C248" s="9">
        <v>0</v>
      </c>
    </row>
    <row r="249" spans="1:3" s="1" customFormat="1" ht="16.899999999999999" customHeight="1">
      <c r="A249" s="6">
        <v>101053202</v>
      </c>
      <c r="B249" s="8" t="s">
        <v>2394</v>
      </c>
      <c r="C249" s="9">
        <v>0</v>
      </c>
    </row>
    <row r="250" spans="1:3" s="1" customFormat="1" ht="16.899999999999999" customHeight="1">
      <c r="A250" s="6">
        <v>101053203</v>
      </c>
      <c r="B250" s="8" t="s">
        <v>2395</v>
      </c>
      <c r="C250" s="9">
        <v>0</v>
      </c>
    </row>
    <row r="251" spans="1:3" s="1" customFormat="1" ht="16.899999999999999" customHeight="1">
      <c r="A251" s="6">
        <v>101053205</v>
      </c>
      <c r="B251" s="8" t="s">
        <v>2396</v>
      </c>
      <c r="C251" s="9">
        <v>0</v>
      </c>
    </row>
    <row r="252" spans="1:3" s="1" customFormat="1" ht="16.899999999999999" customHeight="1">
      <c r="A252" s="6">
        <v>101053206</v>
      </c>
      <c r="B252" s="8" t="s">
        <v>2397</v>
      </c>
      <c r="C252" s="9">
        <v>0</v>
      </c>
    </row>
    <row r="253" spans="1:3" s="1" customFormat="1" ht="16.899999999999999" customHeight="1">
      <c r="A253" s="6">
        <v>101053215</v>
      </c>
      <c r="B253" s="8" t="s">
        <v>2398</v>
      </c>
      <c r="C253" s="9">
        <v>0</v>
      </c>
    </row>
    <row r="254" spans="1:3" s="1" customFormat="1" ht="16.899999999999999" customHeight="1">
      <c r="A254" s="6">
        <v>101053216</v>
      </c>
      <c r="B254" s="8" t="s">
        <v>2399</v>
      </c>
      <c r="C254" s="9">
        <v>0</v>
      </c>
    </row>
    <row r="255" spans="1:3" s="1" customFormat="1" ht="16.899999999999999" customHeight="1">
      <c r="A255" s="6">
        <v>101053218</v>
      </c>
      <c r="B255" s="8" t="s">
        <v>2400</v>
      </c>
      <c r="C255" s="9">
        <v>0</v>
      </c>
    </row>
    <row r="256" spans="1:3" s="1" customFormat="1" ht="16.899999999999999" customHeight="1">
      <c r="A256" s="6">
        <v>101053299</v>
      </c>
      <c r="B256" s="8" t="s">
        <v>2401</v>
      </c>
      <c r="C256" s="9">
        <v>0</v>
      </c>
    </row>
    <row r="257" spans="1:3" s="1" customFormat="1" ht="16.899999999999999" customHeight="1">
      <c r="A257" s="6">
        <v>1010533</v>
      </c>
      <c r="B257" s="7" t="s">
        <v>2402</v>
      </c>
      <c r="C257" s="9">
        <v>0</v>
      </c>
    </row>
    <row r="258" spans="1:3" s="1" customFormat="1" ht="16.899999999999999" customHeight="1">
      <c r="A258" s="6">
        <v>1010534</v>
      </c>
      <c r="B258" s="7" t="s">
        <v>2403</v>
      </c>
      <c r="C258" s="9">
        <v>0</v>
      </c>
    </row>
    <row r="259" spans="1:3" s="1" customFormat="1" ht="16.899999999999999" customHeight="1">
      <c r="A259" s="6">
        <v>1010535</v>
      </c>
      <c r="B259" s="7" t="s">
        <v>2404</v>
      </c>
      <c r="C259" s="5">
        <f>SUM(C260:C263)</f>
        <v>0</v>
      </c>
    </row>
    <row r="260" spans="1:3" s="1" customFormat="1" ht="16.899999999999999" customHeight="1">
      <c r="A260" s="6">
        <v>101053501</v>
      </c>
      <c r="B260" s="8" t="s">
        <v>2405</v>
      </c>
      <c r="C260" s="9">
        <v>0</v>
      </c>
    </row>
    <row r="261" spans="1:3" s="1" customFormat="1" ht="16.899999999999999" customHeight="1">
      <c r="A261" s="6">
        <v>101053502</v>
      </c>
      <c r="B261" s="8" t="s">
        <v>2406</v>
      </c>
      <c r="C261" s="9">
        <v>0</v>
      </c>
    </row>
    <row r="262" spans="1:3" s="1" customFormat="1" ht="16.899999999999999" customHeight="1">
      <c r="A262" s="6">
        <v>101053503</v>
      </c>
      <c r="B262" s="8" t="s">
        <v>2407</v>
      </c>
      <c r="C262" s="9">
        <v>0</v>
      </c>
    </row>
    <row r="263" spans="1:3" s="1" customFormat="1" ht="16.899999999999999" customHeight="1">
      <c r="A263" s="6">
        <v>101053599</v>
      </c>
      <c r="B263" s="8" t="s">
        <v>2408</v>
      </c>
      <c r="C263" s="9">
        <v>0</v>
      </c>
    </row>
    <row r="264" spans="1:3" s="1" customFormat="1" ht="16.899999999999999" customHeight="1">
      <c r="A264" s="6">
        <v>1010536</v>
      </c>
      <c r="B264" s="7" t="s">
        <v>2409</v>
      </c>
      <c r="C264" s="5">
        <f>SUM(C265:C268)</f>
        <v>0</v>
      </c>
    </row>
    <row r="265" spans="1:3" s="1" customFormat="1" ht="16.899999999999999" customHeight="1">
      <c r="A265" s="6">
        <v>101053601</v>
      </c>
      <c r="B265" s="8" t="s">
        <v>2410</v>
      </c>
      <c r="C265" s="9">
        <v>0</v>
      </c>
    </row>
    <row r="266" spans="1:3" s="1" customFormat="1" ht="16.899999999999999" customHeight="1">
      <c r="A266" s="6">
        <v>101053602</v>
      </c>
      <c r="B266" s="8" t="s">
        <v>2411</v>
      </c>
      <c r="C266" s="9">
        <v>0</v>
      </c>
    </row>
    <row r="267" spans="1:3" s="1" customFormat="1" ht="16.899999999999999" customHeight="1">
      <c r="A267" s="6">
        <v>101053603</v>
      </c>
      <c r="B267" s="8" t="s">
        <v>2412</v>
      </c>
      <c r="C267" s="9">
        <v>0</v>
      </c>
    </row>
    <row r="268" spans="1:3" s="1" customFormat="1" ht="16.899999999999999" customHeight="1">
      <c r="A268" s="6">
        <v>101053699</v>
      </c>
      <c r="B268" s="8" t="s">
        <v>2413</v>
      </c>
      <c r="C268" s="9">
        <v>0</v>
      </c>
    </row>
    <row r="269" spans="1:3" s="1" customFormat="1" ht="16.899999999999999" customHeight="1">
      <c r="A269" s="6">
        <v>1010599</v>
      </c>
      <c r="B269" s="7" t="s">
        <v>2414</v>
      </c>
      <c r="C269" s="9">
        <v>0</v>
      </c>
    </row>
    <row r="270" spans="1:3" s="1" customFormat="1" ht="16.899999999999999" customHeight="1">
      <c r="A270" s="6">
        <v>10106</v>
      </c>
      <c r="B270" s="7" t="s">
        <v>2415</v>
      </c>
      <c r="C270" s="5">
        <f>SUM(C271,C275)</f>
        <v>2219</v>
      </c>
    </row>
    <row r="271" spans="1:3" s="1" customFormat="1" ht="16.899999999999999" customHeight="1">
      <c r="A271" s="6">
        <v>1010601</v>
      </c>
      <c r="B271" s="7" t="s">
        <v>2416</v>
      </c>
      <c r="C271" s="5">
        <f>SUM(C272:C274)</f>
        <v>2219</v>
      </c>
    </row>
    <row r="272" spans="1:3" s="1" customFormat="1" ht="16.899999999999999" customHeight="1">
      <c r="A272" s="6">
        <v>101060101</v>
      </c>
      <c r="B272" s="8" t="s">
        <v>2417</v>
      </c>
      <c r="C272" s="9">
        <v>0</v>
      </c>
    </row>
    <row r="273" spans="1:3" s="1" customFormat="1" ht="16.899999999999999" customHeight="1">
      <c r="A273" s="6">
        <v>101060102</v>
      </c>
      <c r="B273" s="8" t="s">
        <v>2418</v>
      </c>
      <c r="C273" s="9">
        <v>0</v>
      </c>
    </row>
    <row r="274" spans="1:3" s="1" customFormat="1" ht="16.899999999999999" customHeight="1">
      <c r="A274" s="6">
        <v>101060109</v>
      </c>
      <c r="B274" s="8" t="s">
        <v>2419</v>
      </c>
      <c r="C274" s="9">
        <v>2219</v>
      </c>
    </row>
    <row r="275" spans="1:3" s="1" customFormat="1" ht="16.899999999999999" customHeight="1">
      <c r="A275" s="6">
        <v>1010620</v>
      </c>
      <c r="B275" s="7" t="s">
        <v>2420</v>
      </c>
      <c r="C275" s="9">
        <v>0</v>
      </c>
    </row>
    <row r="276" spans="1:3" s="1" customFormat="1" ht="16.899999999999999" customHeight="1">
      <c r="A276" s="6">
        <v>10107</v>
      </c>
      <c r="B276" s="7" t="s">
        <v>2421</v>
      </c>
      <c r="C276" s="5">
        <f>SUM(C277:C279)</f>
        <v>0</v>
      </c>
    </row>
    <row r="277" spans="1:3" s="1" customFormat="1" ht="16.899999999999999" customHeight="1">
      <c r="A277" s="6">
        <v>1010701</v>
      </c>
      <c r="B277" s="7" t="s">
        <v>2422</v>
      </c>
      <c r="C277" s="9">
        <v>0</v>
      </c>
    </row>
    <row r="278" spans="1:3" s="1" customFormat="1" ht="16.899999999999999" customHeight="1">
      <c r="A278" s="6">
        <v>1010719</v>
      </c>
      <c r="B278" s="7" t="s">
        <v>2423</v>
      </c>
      <c r="C278" s="9">
        <v>0</v>
      </c>
    </row>
    <row r="279" spans="1:3" s="1" customFormat="1" ht="17.25" customHeight="1">
      <c r="A279" s="6">
        <v>1010720</v>
      </c>
      <c r="B279" s="7" t="s">
        <v>2424</v>
      </c>
      <c r="C279" s="9">
        <v>0</v>
      </c>
    </row>
    <row r="280" spans="1:3" s="1" customFormat="1" ht="16.899999999999999" customHeight="1">
      <c r="A280" s="6">
        <v>10109</v>
      </c>
      <c r="B280" s="7" t="s">
        <v>2425</v>
      </c>
      <c r="C280" s="5">
        <f>SUM(C281,C284:C293)</f>
        <v>2147</v>
      </c>
    </row>
    <row r="281" spans="1:3" s="1" customFormat="1" ht="16.899999999999999" customHeight="1">
      <c r="A281" s="6">
        <v>1010901</v>
      </c>
      <c r="B281" s="7" t="s">
        <v>2426</v>
      </c>
      <c r="C281" s="5">
        <f>SUM(C282:C283)</f>
        <v>53</v>
      </c>
    </row>
    <row r="282" spans="1:3" s="1" customFormat="1" ht="16.899999999999999" customHeight="1">
      <c r="A282" s="6">
        <v>101090101</v>
      </c>
      <c r="B282" s="8" t="s">
        <v>2427</v>
      </c>
      <c r="C282" s="9">
        <v>0</v>
      </c>
    </row>
    <row r="283" spans="1:3" s="1" customFormat="1" ht="16.899999999999999" customHeight="1">
      <c r="A283" s="6">
        <v>101090109</v>
      </c>
      <c r="B283" s="8" t="s">
        <v>2428</v>
      </c>
      <c r="C283" s="9">
        <v>53</v>
      </c>
    </row>
    <row r="284" spans="1:3" s="1" customFormat="1" ht="16.899999999999999" customHeight="1">
      <c r="A284" s="6">
        <v>1010902</v>
      </c>
      <c r="B284" s="7" t="s">
        <v>2429</v>
      </c>
      <c r="C284" s="9">
        <v>69</v>
      </c>
    </row>
    <row r="285" spans="1:3" s="1" customFormat="1" ht="16.899999999999999" customHeight="1">
      <c r="A285" s="6">
        <v>1010903</v>
      </c>
      <c r="B285" s="7" t="s">
        <v>2430</v>
      </c>
      <c r="C285" s="9">
        <v>363</v>
      </c>
    </row>
    <row r="286" spans="1:3" s="1" customFormat="1" ht="16.899999999999999" customHeight="1">
      <c r="A286" s="6">
        <v>1010904</v>
      </c>
      <c r="B286" s="7" t="s">
        <v>2431</v>
      </c>
      <c r="C286" s="9">
        <v>9</v>
      </c>
    </row>
    <row r="287" spans="1:3" s="1" customFormat="1" ht="16.899999999999999" customHeight="1">
      <c r="A287" s="6">
        <v>1010905</v>
      </c>
      <c r="B287" s="7" t="s">
        <v>2432</v>
      </c>
      <c r="C287" s="9">
        <v>88</v>
      </c>
    </row>
    <row r="288" spans="1:3" s="1" customFormat="1" ht="16.899999999999999" customHeight="1">
      <c r="A288" s="6">
        <v>1010906</v>
      </c>
      <c r="B288" s="7" t="s">
        <v>2433</v>
      </c>
      <c r="C288" s="9">
        <v>53</v>
      </c>
    </row>
    <row r="289" spans="1:3" s="1" customFormat="1" ht="16.899999999999999" customHeight="1">
      <c r="A289" s="6">
        <v>1010918</v>
      </c>
      <c r="B289" s="7" t="s">
        <v>2434</v>
      </c>
      <c r="C289" s="9">
        <v>0</v>
      </c>
    </row>
    <row r="290" spans="1:3" s="1" customFormat="1" ht="16.899999999999999" customHeight="1">
      <c r="A290" s="6">
        <v>1010919</v>
      </c>
      <c r="B290" s="7" t="s">
        <v>2435</v>
      </c>
      <c r="C290" s="9">
        <v>1507</v>
      </c>
    </row>
    <row r="291" spans="1:3" s="1" customFormat="1" ht="16.899999999999999" customHeight="1">
      <c r="A291" s="6">
        <v>1010920</v>
      </c>
      <c r="B291" s="7" t="s">
        <v>2436</v>
      </c>
      <c r="C291" s="9">
        <v>5</v>
      </c>
    </row>
    <row r="292" spans="1:3" s="1" customFormat="1" ht="16.899999999999999" customHeight="1">
      <c r="A292" s="6">
        <v>1010921</v>
      </c>
      <c r="B292" s="7" t="s">
        <v>2437</v>
      </c>
      <c r="C292" s="9">
        <v>0</v>
      </c>
    </row>
    <row r="293" spans="1:3" s="1" customFormat="1" ht="16.899999999999999" customHeight="1">
      <c r="A293" s="6">
        <v>1010922</v>
      </c>
      <c r="B293" s="7" t="s">
        <v>2438</v>
      </c>
      <c r="C293" s="9">
        <v>0</v>
      </c>
    </row>
    <row r="294" spans="1:3" s="1" customFormat="1" ht="16.899999999999999" customHeight="1">
      <c r="A294" s="6">
        <v>10110</v>
      </c>
      <c r="B294" s="7" t="s">
        <v>2439</v>
      </c>
      <c r="C294" s="5">
        <f>SUM(C295:C302)</f>
        <v>1817</v>
      </c>
    </row>
    <row r="295" spans="1:3" s="1" customFormat="1" ht="16.899999999999999" customHeight="1">
      <c r="A295" s="6">
        <v>1011001</v>
      </c>
      <c r="B295" s="7" t="s">
        <v>2440</v>
      </c>
      <c r="C295" s="9">
        <v>4</v>
      </c>
    </row>
    <row r="296" spans="1:3" s="1" customFormat="1" ht="16.899999999999999" customHeight="1">
      <c r="A296" s="6">
        <v>1011002</v>
      </c>
      <c r="B296" s="7" t="s">
        <v>2441</v>
      </c>
      <c r="C296" s="9">
        <v>0</v>
      </c>
    </row>
    <row r="297" spans="1:3" s="1" customFormat="1" ht="16.899999999999999" customHeight="1">
      <c r="A297" s="6">
        <v>1011003</v>
      </c>
      <c r="B297" s="7" t="s">
        <v>2442</v>
      </c>
      <c r="C297" s="9">
        <v>420</v>
      </c>
    </row>
    <row r="298" spans="1:3" s="1" customFormat="1" ht="16.899999999999999" customHeight="1">
      <c r="A298" s="6">
        <v>1011004</v>
      </c>
      <c r="B298" s="7" t="s">
        <v>2443</v>
      </c>
      <c r="C298" s="9">
        <v>0</v>
      </c>
    </row>
    <row r="299" spans="1:3" s="1" customFormat="1" ht="16.899999999999999" customHeight="1">
      <c r="A299" s="6">
        <v>1011005</v>
      </c>
      <c r="B299" s="7" t="s">
        <v>2444</v>
      </c>
      <c r="C299" s="9">
        <v>146</v>
      </c>
    </row>
    <row r="300" spans="1:3" s="1" customFormat="1" ht="16.899999999999999" customHeight="1">
      <c r="A300" s="6">
        <v>1011006</v>
      </c>
      <c r="B300" s="7" t="s">
        <v>2445</v>
      </c>
      <c r="C300" s="9">
        <v>7</v>
      </c>
    </row>
    <row r="301" spans="1:3" s="1" customFormat="1" ht="16.899999999999999" customHeight="1">
      <c r="A301" s="6">
        <v>1011019</v>
      </c>
      <c r="B301" s="7" t="s">
        <v>2446</v>
      </c>
      <c r="C301" s="9">
        <v>1233</v>
      </c>
    </row>
    <row r="302" spans="1:3" s="1" customFormat="1" ht="16.899999999999999" customHeight="1">
      <c r="A302" s="6">
        <v>1011020</v>
      </c>
      <c r="B302" s="7" t="s">
        <v>2447</v>
      </c>
      <c r="C302" s="9">
        <v>7</v>
      </c>
    </row>
    <row r="303" spans="1:3" s="1" customFormat="1" ht="16.899999999999999" customHeight="1">
      <c r="A303" s="6">
        <v>10111</v>
      </c>
      <c r="B303" s="7" t="s">
        <v>2448</v>
      </c>
      <c r="C303" s="5">
        <f>SUM(C304,C307:C308)</f>
        <v>957</v>
      </c>
    </row>
    <row r="304" spans="1:3" s="1" customFormat="1" ht="16.899999999999999" customHeight="1">
      <c r="A304" s="6">
        <v>1011101</v>
      </c>
      <c r="B304" s="7" t="s">
        <v>2449</v>
      </c>
      <c r="C304" s="5">
        <f>SUM(C305:C306)</f>
        <v>0</v>
      </c>
    </row>
    <row r="305" spans="1:3" s="1" customFormat="1" ht="16.899999999999999" customHeight="1">
      <c r="A305" s="6">
        <v>101110101</v>
      </c>
      <c r="B305" s="8" t="s">
        <v>2450</v>
      </c>
      <c r="C305" s="9">
        <v>0</v>
      </c>
    </row>
    <row r="306" spans="1:3" s="1" customFormat="1" ht="16.899999999999999" customHeight="1">
      <c r="A306" s="6">
        <v>101110109</v>
      </c>
      <c r="B306" s="8" t="s">
        <v>2451</v>
      </c>
      <c r="C306" s="9">
        <v>0</v>
      </c>
    </row>
    <row r="307" spans="1:3" s="1" customFormat="1" ht="16.899999999999999" customHeight="1">
      <c r="A307" s="6">
        <v>1011119</v>
      </c>
      <c r="B307" s="7" t="s">
        <v>2452</v>
      </c>
      <c r="C307" s="9">
        <v>949</v>
      </c>
    </row>
    <row r="308" spans="1:3" s="1" customFormat="1" ht="16.899999999999999" customHeight="1">
      <c r="A308" s="6">
        <v>1011120</v>
      </c>
      <c r="B308" s="7" t="s">
        <v>2453</v>
      </c>
      <c r="C308" s="9">
        <v>8</v>
      </c>
    </row>
    <row r="309" spans="1:3" s="1" customFormat="1" ht="16.899999999999999" customHeight="1">
      <c r="A309" s="6">
        <v>10112</v>
      </c>
      <c r="B309" s="7" t="s">
        <v>2454</v>
      </c>
      <c r="C309" s="5">
        <f>SUM(C310:C317)</f>
        <v>2195</v>
      </c>
    </row>
    <row r="310" spans="1:3" s="1" customFormat="1" ht="16.899999999999999" customHeight="1">
      <c r="A310" s="6">
        <v>1011201</v>
      </c>
      <c r="B310" s="7" t="s">
        <v>2455</v>
      </c>
      <c r="C310" s="9">
        <v>15</v>
      </c>
    </row>
    <row r="311" spans="1:3" s="1" customFormat="1" ht="16.899999999999999" customHeight="1">
      <c r="A311" s="6">
        <v>1011202</v>
      </c>
      <c r="B311" s="7" t="s">
        <v>2456</v>
      </c>
      <c r="C311" s="9">
        <v>0</v>
      </c>
    </row>
    <row r="312" spans="1:3" s="1" customFormat="1" ht="16.899999999999999" customHeight="1">
      <c r="A312" s="6">
        <v>1011203</v>
      </c>
      <c r="B312" s="7" t="s">
        <v>2457</v>
      </c>
      <c r="C312" s="9">
        <v>622</v>
      </c>
    </row>
    <row r="313" spans="1:3" s="1" customFormat="1" ht="16.899999999999999" customHeight="1">
      <c r="A313" s="6">
        <v>1011204</v>
      </c>
      <c r="B313" s="7" t="s">
        <v>2458</v>
      </c>
      <c r="C313" s="9">
        <v>0</v>
      </c>
    </row>
    <row r="314" spans="1:3" s="1" customFormat="1" ht="16.899999999999999" customHeight="1">
      <c r="A314" s="6">
        <v>1011205</v>
      </c>
      <c r="B314" s="7" t="s">
        <v>2459</v>
      </c>
      <c r="C314" s="9">
        <v>23</v>
      </c>
    </row>
    <row r="315" spans="1:3" s="1" customFormat="1" ht="16.899999999999999" customHeight="1">
      <c r="A315" s="6">
        <v>1011206</v>
      </c>
      <c r="B315" s="7" t="s">
        <v>2460</v>
      </c>
      <c r="C315" s="9">
        <v>238</v>
      </c>
    </row>
    <row r="316" spans="1:3" s="1" customFormat="1" ht="16.899999999999999" customHeight="1">
      <c r="A316" s="6">
        <v>1011219</v>
      </c>
      <c r="B316" s="7" t="s">
        <v>2461</v>
      </c>
      <c r="C316" s="9">
        <v>1254</v>
      </c>
    </row>
    <row r="317" spans="1:3" s="1" customFormat="1" ht="16.899999999999999" customHeight="1">
      <c r="A317" s="6">
        <v>1011220</v>
      </c>
      <c r="B317" s="7" t="s">
        <v>2462</v>
      </c>
      <c r="C317" s="9">
        <v>43</v>
      </c>
    </row>
    <row r="318" spans="1:3" s="1" customFormat="1" ht="16.899999999999999" customHeight="1">
      <c r="A318" s="6">
        <v>10113</v>
      </c>
      <c r="B318" s="7" t="s">
        <v>2463</v>
      </c>
      <c r="C318" s="5">
        <f>SUM(C319:C326)</f>
        <v>2516</v>
      </c>
    </row>
    <row r="319" spans="1:3" s="1" customFormat="1" ht="16.899999999999999" customHeight="1">
      <c r="A319" s="6">
        <v>1011301</v>
      </c>
      <c r="B319" s="7" t="s">
        <v>2464</v>
      </c>
      <c r="C319" s="9">
        <v>0</v>
      </c>
    </row>
    <row r="320" spans="1:3" s="1" customFormat="1" ht="16.899999999999999" customHeight="1">
      <c r="A320" s="6">
        <v>1011302</v>
      </c>
      <c r="B320" s="7" t="s">
        <v>2465</v>
      </c>
      <c r="C320" s="9">
        <v>0</v>
      </c>
    </row>
    <row r="321" spans="1:3" s="1" customFormat="1" ht="16.899999999999999" customHeight="1">
      <c r="A321" s="6">
        <v>1011303</v>
      </c>
      <c r="B321" s="7" t="s">
        <v>2466</v>
      </c>
      <c r="C321" s="9">
        <v>533</v>
      </c>
    </row>
    <row r="322" spans="1:3" s="1" customFormat="1" ht="16.899999999999999" customHeight="1">
      <c r="A322" s="6">
        <v>1011304</v>
      </c>
      <c r="B322" s="7" t="s">
        <v>2467</v>
      </c>
      <c r="C322" s="9">
        <v>0</v>
      </c>
    </row>
    <row r="323" spans="1:3" s="1" customFormat="1" ht="16.899999999999999" customHeight="1">
      <c r="A323" s="6">
        <v>1011305</v>
      </c>
      <c r="B323" s="7" t="s">
        <v>2468</v>
      </c>
      <c r="C323" s="9">
        <v>15</v>
      </c>
    </row>
    <row r="324" spans="1:3" s="1" customFormat="1" ht="16.899999999999999" customHeight="1">
      <c r="A324" s="6">
        <v>1011306</v>
      </c>
      <c r="B324" s="7" t="s">
        <v>2469</v>
      </c>
      <c r="C324" s="9">
        <v>36</v>
      </c>
    </row>
    <row r="325" spans="1:3" s="1" customFormat="1" ht="16.899999999999999" customHeight="1">
      <c r="A325" s="6">
        <v>1011319</v>
      </c>
      <c r="B325" s="7" t="s">
        <v>2470</v>
      </c>
      <c r="C325" s="9">
        <v>1932</v>
      </c>
    </row>
    <row r="326" spans="1:3" s="1" customFormat="1" ht="16.899999999999999" customHeight="1">
      <c r="A326" s="6">
        <v>1011320</v>
      </c>
      <c r="B326" s="7" t="s">
        <v>2471</v>
      </c>
      <c r="C326" s="9">
        <v>0</v>
      </c>
    </row>
    <row r="327" spans="1:3" s="1" customFormat="1" ht="16.899999999999999" customHeight="1">
      <c r="A327" s="6">
        <v>10114</v>
      </c>
      <c r="B327" s="7" t="s">
        <v>2472</v>
      </c>
      <c r="C327" s="5">
        <f>SUM(C328:C329)</f>
        <v>0</v>
      </c>
    </row>
    <row r="328" spans="1:3" s="1" customFormat="1" ht="16.899999999999999" customHeight="1">
      <c r="A328" s="6">
        <v>1011401</v>
      </c>
      <c r="B328" s="7" t="s">
        <v>2473</v>
      </c>
      <c r="C328" s="9">
        <v>0</v>
      </c>
    </row>
    <row r="329" spans="1:3" s="1" customFormat="1" ht="16.899999999999999" customHeight="1">
      <c r="A329" s="6">
        <v>1011420</v>
      </c>
      <c r="B329" s="7" t="s">
        <v>2474</v>
      </c>
      <c r="C329" s="9">
        <v>0</v>
      </c>
    </row>
    <row r="330" spans="1:3" s="1" customFormat="1" ht="16.899999999999999" customHeight="1">
      <c r="A330" s="6">
        <v>10115</v>
      </c>
      <c r="B330" s="7" t="s">
        <v>2475</v>
      </c>
      <c r="C330" s="5">
        <f>SUM(C331:C332)</f>
        <v>0</v>
      </c>
    </row>
    <row r="331" spans="1:3" s="1" customFormat="1" ht="16.899999999999999" customHeight="1">
      <c r="A331" s="6">
        <v>1011501</v>
      </c>
      <c r="B331" s="7" t="s">
        <v>2476</v>
      </c>
      <c r="C331" s="9">
        <v>0</v>
      </c>
    </row>
    <row r="332" spans="1:3" s="1" customFormat="1" ht="17.25" customHeight="1">
      <c r="A332" s="6">
        <v>1011520</v>
      </c>
      <c r="B332" s="7" t="s">
        <v>2477</v>
      </c>
      <c r="C332" s="9">
        <v>0</v>
      </c>
    </row>
    <row r="333" spans="1:3" s="1" customFormat="1" ht="16.899999999999999" customHeight="1">
      <c r="A333" s="6">
        <v>10116</v>
      </c>
      <c r="B333" s="7" t="s">
        <v>2478</v>
      </c>
      <c r="C333" s="5">
        <f>SUM(C334:C335)</f>
        <v>0</v>
      </c>
    </row>
    <row r="334" spans="1:3" s="1" customFormat="1" ht="16.899999999999999" customHeight="1">
      <c r="A334" s="6">
        <v>1011601</v>
      </c>
      <c r="B334" s="7" t="s">
        <v>2479</v>
      </c>
      <c r="C334" s="9">
        <v>0</v>
      </c>
    </row>
    <row r="335" spans="1:3" s="1" customFormat="1" ht="17.25" customHeight="1">
      <c r="A335" s="6">
        <v>1011620</v>
      </c>
      <c r="B335" s="7" t="s">
        <v>2480</v>
      </c>
      <c r="C335" s="9">
        <v>0</v>
      </c>
    </row>
    <row r="336" spans="1:3" s="1" customFormat="1" ht="17.25" customHeight="1">
      <c r="A336" s="6">
        <v>10117</v>
      </c>
      <c r="B336" s="7" t="s">
        <v>2481</v>
      </c>
      <c r="C336" s="5">
        <f>SUM(C337,C341,C345:C346)</f>
        <v>0</v>
      </c>
    </row>
    <row r="337" spans="1:3" s="1" customFormat="1" ht="16.899999999999999" customHeight="1">
      <c r="A337" s="6">
        <v>1011701</v>
      </c>
      <c r="B337" s="7" t="s">
        <v>2482</v>
      </c>
      <c r="C337" s="5">
        <f>SUM(C338:C340)</f>
        <v>0</v>
      </c>
    </row>
    <row r="338" spans="1:3" s="1" customFormat="1" ht="16.899999999999999" customHeight="1">
      <c r="A338" s="6">
        <v>101170101</v>
      </c>
      <c r="B338" s="8" t="s">
        <v>2483</v>
      </c>
      <c r="C338" s="9">
        <v>0</v>
      </c>
    </row>
    <row r="339" spans="1:3" s="1" customFormat="1" ht="16.899999999999999" customHeight="1">
      <c r="A339" s="6">
        <v>101170102</v>
      </c>
      <c r="B339" s="8" t="s">
        <v>2484</v>
      </c>
      <c r="C339" s="9">
        <v>0</v>
      </c>
    </row>
    <row r="340" spans="1:3" s="1" customFormat="1" ht="16.899999999999999" customHeight="1">
      <c r="A340" s="6">
        <v>101170103</v>
      </c>
      <c r="B340" s="8" t="s">
        <v>2485</v>
      </c>
      <c r="C340" s="9">
        <v>0</v>
      </c>
    </row>
    <row r="341" spans="1:3" s="1" customFormat="1" ht="16.899999999999999" customHeight="1">
      <c r="A341" s="6">
        <v>1011703</v>
      </c>
      <c r="B341" s="7" t="s">
        <v>2486</v>
      </c>
      <c r="C341" s="5">
        <f>SUM(C342:C344)</f>
        <v>0</v>
      </c>
    </row>
    <row r="342" spans="1:3" s="1" customFormat="1" ht="16.899999999999999" customHeight="1">
      <c r="A342" s="6">
        <v>101170301</v>
      </c>
      <c r="B342" s="8" t="s">
        <v>2487</v>
      </c>
      <c r="C342" s="9">
        <v>0</v>
      </c>
    </row>
    <row r="343" spans="1:3" s="1" customFormat="1" ht="16.899999999999999" customHeight="1">
      <c r="A343" s="6">
        <v>101170302</v>
      </c>
      <c r="B343" s="8" t="s">
        <v>2488</v>
      </c>
      <c r="C343" s="9">
        <v>0</v>
      </c>
    </row>
    <row r="344" spans="1:3" s="1" customFormat="1" ht="16.899999999999999" customHeight="1">
      <c r="A344" s="6">
        <v>101170303</v>
      </c>
      <c r="B344" s="8" t="s">
        <v>2489</v>
      </c>
      <c r="C344" s="9">
        <v>0</v>
      </c>
    </row>
    <row r="345" spans="1:3" s="1" customFormat="1" ht="16.899999999999999" customHeight="1">
      <c r="A345" s="6">
        <v>1011720</v>
      </c>
      <c r="B345" s="7" t="s">
        <v>2490</v>
      </c>
      <c r="C345" s="9">
        <v>0</v>
      </c>
    </row>
    <row r="346" spans="1:3" s="1" customFormat="1" ht="16.899999999999999" customHeight="1">
      <c r="A346" s="6">
        <v>1011721</v>
      </c>
      <c r="B346" s="7" t="s">
        <v>2491</v>
      </c>
      <c r="C346" s="9">
        <v>0</v>
      </c>
    </row>
    <row r="347" spans="1:3" s="1" customFormat="1" ht="16.899999999999999" customHeight="1">
      <c r="A347" s="6">
        <v>10118</v>
      </c>
      <c r="B347" s="7" t="s">
        <v>2492</v>
      </c>
      <c r="C347" s="5">
        <f>SUM(C348:C350)</f>
        <v>6297</v>
      </c>
    </row>
    <row r="348" spans="1:3" s="1" customFormat="1" ht="16.899999999999999" customHeight="1">
      <c r="A348" s="6">
        <v>1011801</v>
      </c>
      <c r="B348" s="7" t="s">
        <v>2493</v>
      </c>
      <c r="C348" s="9">
        <v>6297</v>
      </c>
    </row>
    <row r="349" spans="1:3" s="1" customFormat="1" ht="16.899999999999999" customHeight="1">
      <c r="A349" s="6">
        <v>1011802</v>
      </c>
      <c r="B349" s="7" t="s">
        <v>2494</v>
      </c>
      <c r="C349" s="9">
        <v>0</v>
      </c>
    </row>
    <row r="350" spans="1:3" s="1" customFormat="1" ht="16.899999999999999" customHeight="1">
      <c r="A350" s="6">
        <v>1011820</v>
      </c>
      <c r="B350" s="7" t="s">
        <v>2495</v>
      </c>
      <c r="C350" s="9">
        <v>0</v>
      </c>
    </row>
    <row r="351" spans="1:3" s="1" customFormat="1" ht="16.899999999999999" customHeight="1">
      <c r="A351" s="6">
        <v>10119</v>
      </c>
      <c r="B351" s="7" t="s">
        <v>2496</v>
      </c>
      <c r="C351" s="5">
        <f>SUM(C352:C353)</f>
        <v>4356</v>
      </c>
    </row>
    <row r="352" spans="1:3" s="1" customFormat="1" ht="16.899999999999999" customHeight="1">
      <c r="A352" s="6">
        <v>1011901</v>
      </c>
      <c r="B352" s="7" t="s">
        <v>2497</v>
      </c>
      <c r="C352" s="9">
        <v>4356</v>
      </c>
    </row>
    <row r="353" spans="1:3" s="1" customFormat="1" ht="16.899999999999999" customHeight="1">
      <c r="A353" s="6">
        <v>1011920</v>
      </c>
      <c r="B353" s="7" t="s">
        <v>2498</v>
      </c>
      <c r="C353" s="9">
        <v>0</v>
      </c>
    </row>
    <row r="354" spans="1:3" s="1" customFormat="1" ht="16.899999999999999" customHeight="1">
      <c r="A354" s="6">
        <v>10120</v>
      </c>
      <c r="B354" s="7" t="s">
        <v>2499</v>
      </c>
      <c r="C354" s="5">
        <f>SUM(C355:C356)</f>
        <v>0</v>
      </c>
    </row>
    <row r="355" spans="1:3" s="1" customFormat="1" ht="16.899999999999999" customHeight="1">
      <c r="A355" s="6">
        <v>1012001</v>
      </c>
      <c r="B355" s="7" t="s">
        <v>2500</v>
      </c>
      <c r="C355" s="9">
        <v>0</v>
      </c>
    </row>
    <row r="356" spans="1:3" s="1" customFormat="1" ht="16.899999999999999" customHeight="1">
      <c r="A356" s="6">
        <v>1012020</v>
      </c>
      <c r="B356" s="7" t="s">
        <v>2501</v>
      </c>
      <c r="C356" s="9">
        <v>0</v>
      </c>
    </row>
    <row r="357" spans="1:3" s="1" customFormat="1" ht="16.899999999999999" customHeight="1">
      <c r="A357" s="6">
        <v>10199</v>
      </c>
      <c r="B357" s="7" t="s">
        <v>2502</v>
      </c>
      <c r="C357" s="9">
        <v>0</v>
      </c>
    </row>
    <row r="358" spans="1:3" s="1" customFormat="1" ht="16.899999999999999" customHeight="1">
      <c r="A358" s="6">
        <v>103</v>
      </c>
      <c r="B358" s="7" t="s">
        <v>2503</v>
      </c>
      <c r="C358" s="5">
        <f>SUM(C359,C388,C693,C726,C744,C784,C787,C793)</f>
        <v>5486</v>
      </c>
    </row>
    <row r="359" spans="1:3" s="1" customFormat="1" ht="16.899999999999999" customHeight="1">
      <c r="A359" s="6">
        <v>10302</v>
      </c>
      <c r="B359" s="7" t="s">
        <v>2504</v>
      </c>
      <c r="C359" s="5">
        <f>SUM(C360,C363,C366,C373:C385)</f>
        <v>1336</v>
      </c>
    </row>
    <row r="360" spans="1:3" s="1" customFormat="1" ht="16.899999999999999" customHeight="1">
      <c r="A360" s="6">
        <v>1030201</v>
      </c>
      <c r="B360" s="7" t="s">
        <v>2505</v>
      </c>
      <c r="C360" s="5">
        <f>SUM(C361:C362)</f>
        <v>0</v>
      </c>
    </row>
    <row r="361" spans="1:3" s="1" customFormat="1" ht="16.899999999999999" customHeight="1">
      <c r="A361" s="6">
        <v>103020101</v>
      </c>
      <c r="B361" s="8" t="s">
        <v>2506</v>
      </c>
      <c r="C361" s="9">
        <v>0</v>
      </c>
    </row>
    <row r="362" spans="1:3" s="1" customFormat="1" ht="16.899999999999999" customHeight="1">
      <c r="A362" s="6">
        <v>103020102</v>
      </c>
      <c r="B362" s="8" t="s">
        <v>2507</v>
      </c>
      <c r="C362" s="9">
        <v>0</v>
      </c>
    </row>
    <row r="363" spans="1:3" s="1" customFormat="1" ht="16.899999999999999" customHeight="1">
      <c r="A363" s="6">
        <v>1030202</v>
      </c>
      <c r="B363" s="7" t="s">
        <v>2508</v>
      </c>
      <c r="C363" s="5">
        <f>C364+C365</f>
        <v>0</v>
      </c>
    </row>
    <row r="364" spans="1:3" s="1" customFormat="1" ht="16.899999999999999" customHeight="1">
      <c r="A364" s="6">
        <v>103020201</v>
      </c>
      <c r="B364" s="8" t="s">
        <v>2509</v>
      </c>
      <c r="C364" s="9">
        <v>0</v>
      </c>
    </row>
    <row r="365" spans="1:3" s="1" customFormat="1" ht="16.899999999999999" customHeight="1">
      <c r="A365" s="6">
        <v>103020299</v>
      </c>
      <c r="B365" s="8" t="s">
        <v>2510</v>
      </c>
      <c r="C365" s="9">
        <v>0</v>
      </c>
    </row>
    <row r="366" spans="1:3" s="1" customFormat="1" ht="16.899999999999999" customHeight="1">
      <c r="A366" s="6">
        <v>1030203</v>
      </c>
      <c r="B366" s="7" t="s">
        <v>2511</v>
      </c>
      <c r="C366" s="5">
        <f>SUM(C367:C372)</f>
        <v>935</v>
      </c>
    </row>
    <row r="367" spans="1:3" s="1" customFormat="1" ht="16.899999999999999" customHeight="1">
      <c r="A367" s="6">
        <v>103020301</v>
      </c>
      <c r="B367" s="8" t="s">
        <v>2512</v>
      </c>
      <c r="C367" s="9">
        <v>935</v>
      </c>
    </row>
    <row r="368" spans="1:3" s="1" customFormat="1" ht="16.899999999999999" customHeight="1">
      <c r="A368" s="6">
        <v>103020302</v>
      </c>
      <c r="B368" s="8" t="s">
        <v>2513</v>
      </c>
      <c r="C368" s="9">
        <v>0</v>
      </c>
    </row>
    <row r="369" spans="1:3" s="1" customFormat="1" ht="16.899999999999999" customHeight="1">
      <c r="A369" s="6">
        <v>103020303</v>
      </c>
      <c r="B369" s="8" t="s">
        <v>2514</v>
      </c>
      <c r="C369" s="9">
        <v>0</v>
      </c>
    </row>
    <row r="370" spans="1:3" s="1" customFormat="1" ht="16.899999999999999" customHeight="1">
      <c r="A370" s="6">
        <v>103020304</v>
      </c>
      <c r="B370" s="8" t="s">
        <v>2515</v>
      </c>
      <c r="C370" s="9">
        <v>0</v>
      </c>
    </row>
    <row r="371" spans="1:3" s="1" customFormat="1" ht="16.899999999999999" customHeight="1">
      <c r="A371" s="6">
        <v>103020305</v>
      </c>
      <c r="B371" s="8" t="s">
        <v>0</v>
      </c>
      <c r="C371" s="9">
        <v>0</v>
      </c>
    </row>
    <row r="372" spans="1:3" s="1" customFormat="1" ht="16.899999999999999" customHeight="1">
      <c r="A372" s="6">
        <v>103020399</v>
      </c>
      <c r="B372" s="8" t="s">
        <v>1</v>
      </c>
      <c r="C372" s="9">
        <v>0</v>
      </c>
    </row>
    <row r="373" spans="1:3" s="1" customFormat="1" ht="16.899999999999999" customHeight="1">
      <c r="A373" s="6">
        <v>1030205</v>
      </c>
      <c r="B373" s="7" t="s">
        <v>2</v>
      </c>
      <c r="C373" s="9">
        <v>0</v>
      </c>
    </row>
    <row r="374" spans="1:3" s="1" customFormat="1" ht="16.899999999999999" customHeight="1">
      <c r="A374" s="6">
        <v>1030210</v>
      </c>
      <c r="B374" s="7" t="s">
        <v>3</v>
      </c>
      <c r="C374" s="9">
        <v>0</v>
      </c>
    </row>
    <row r="375" spans="1:3" s="1" customFormat="1" ht="16.899999999999999" customHeight="1">
      <c r="A375" s="6">
        <v>1030211</v>
      </c>
      <c r="B375" s="7" t="s">
        <v>4</v>
      </c>
      <c r="C375" s="9">
        <v>0</v>
      </c>
    </row>
    <row r="376" spans="1:3" s="1" customFormat="1" ht="16.899999999999999" customHeight="1">
      <c r="A376" s="6">
        <v>1030212</v>
      </c>
      <c r="B376" s="7" t="s">
        <v>5</v>
      </c>
      <c r="C376" s="9">
        <v>0</v>
      </c>
    </row>
    <row r="377" spans="1:3" s="1" customFormat="1" ht="16.899999999999999" customHeight="1">
      <c r="A377" s="6">
        <v>1030216</v>
      </c>
      <c r="B377" s="7" t="s">
        <v>6</v>
      </c>
      <c r="C377" s="9">
        <v>401</v>
      </c>
    </row>
    <row r="378" spans="1:3" s="1" customFormat="1" ht="16.899999999999999" customHeight="1">
      <c r="A378" s="6">
        <v>1030217</v>
      </c>
      <c r="B378" s="7" t="s">
        <v>7</v>
      </c>
      <c r="C378" s="9">
        <v>0</v>
      </c>
    </row>
    <row r="379" spans="1:3" s="1" customFormat="1" ht="16.899999999999999" customHeight="1">
      <c r="A379" s="6">
        <v>1030218</v>
      </c>
      <c r="B379" s="7" t="s">
        <v>8</v>
      </c>
      <c r="C379" s="9">
        <v>0</v>
      </c>
    </row>
    <row r="380" spans="1:3" s="1" customFormat="1" ht="16.899999999999999" customHeight="1">
      <c r="A380" s="6">
        <v>1030219</v>
      </c>
      <c r="B380" s="7" t="s">
        <v>9</v>
      </c>
      <c r="C380" s="9">
        <v>0</v>
      </c>
    </row>
    <row r="381" spans="1:3" s="1" customFormat="1" ht="16.899999999999999" customHeight="1">
      <c r="A381" s="6">
        <v>1030220</v>
      </c>
      <c r="B381" s="7" t="s">
        <v>10</v>
      </c>
      <c r="C381" s="9">
        <v>0</v>
      </c>
    </row>
    <row r="382" spans="1:3" s="1" customFormat="1" ht="16.899999999999999" customHeight="1">
      <c r="A382" s="6">
        <v>1030221</v>
      </c>
      <c r="B382" s="7" t="s">
        <v>11</v>
      </c>
      <c r="C382" s="9">
        <v>0</v>
      </c>
    </row>
    <row r="383" spans="1:3" s="1" customFormat="1" ht="16.899999999999999" customHeight="1">
      <c r="A383" s="6">
        <v>1030222</v>
      </c>
      <c r="B383" s="7" t="s">
        <v>12</v>
      </c>
      <c r="C383" s="9">
        <v>0</v>
      </c>
    </row>
    <row r="384" spans="1:3" s="1" customFormat="1" ht="16.899999999999999" customHeight="1">
      <c r="A384" s="6">
        <v>1030223</v>
      </c>
      <c r="B384" s="7" t="s">
        <v>13</v>
      </c>
      <c r="C384" s="9">
        <v>0</v>
      </c>
    </row>
    <row r="385" spans="1:3" s="1" customFormat="1" ht="16.899999999999999" customHeight="1">
      <c r="A385" s="6">
        <v>1030299</v>
      </c>
      <c r="B385" s="7" t="s">
        <v>14</v>
      </c>
      <c r="C385" s="5">
        <f>C386+C387</f>
        <v>0</v>
      </c>
    </row>
    <row r="386" spans="1:3" s="1" customFormat="1" ht="16.899999999999999" customHeight="1">
      <c r="A386" s="6">
        <v>103029901</v>
      </c>
      <c r="B386" s="8" t="s">
        <v>15</v>
      </c>
      <c r="C386" s="9">
        <v>0</v>
      </c>
    </row>
    <row r="387" spans="1:3" s="1" customFormat="1" ht="16.899999999999999" customHeight="1">
      <c r="A387" s="6">
        <v>103029999</v>
      </c>
      <c r="B387" s="8" t="s">
        <v>16</v>
      </c>
      <c r="C387" s="9">
        <v>0</v>
      </c>
    </row>
    <row r="388" spans="1:3" s="1" customFormat="1" ht="16.899999999999999" customHeight="1">
      <c r="A388" s="6">
        <v>10304</v>
      </c>
      <c r="B388" s="7" t="s">
        <v>17</v>
      </c>
      <c r="C388" s="5">
        <f>C389+C409+C413+C417+C423+C426+C429+C433+C435+C438+C441+C444+C448+C451+C453+C471+C474+C476+C478+C480+C482+C485+C488+C496+C498+C504+C506+C511+C514+C517+C524+C533+C538+C546+C549+C552+C557+C560+C571+C577+C610+C615+C622+C634+C645+C652+C656+C661+C665+C669+C671+C674+C676+C678+C683+C686+C688+C691</f>
        <v>3875</v>
      </c>
    </row>
    <row r="389" spans="1:3" s="1" customFormat="1" ht="16.899999999999999" customHeight="1">
      <c r="A389" s="6">
        <v>1030401</v>
      </c>
      <c r="B389" s="7" t="s">
        <v>18</v>
      </c>
      <c r="C389" s="5">
        <f>SUM(C390:C408)</f>
        <v>0</v>
      </c>
    </row>
    <row r="390" spans="1:3" s="1" customFormat="1" ht="16.899999999999999" customHeight="1">
      <c r="A390" s="6">
        <v>103040101</v>
      </c>
      <c r="B390" s="8" t="s">
        <v>19</v>
      </c>
      <c r="C390" s="9">
        <v>0</v>
      </c>
    </row>
    <row r="391" spans="1:3" s="1" customFormat="1" ht="16.899999999999999" customHeight="1">
      <c r="A391" s="6">
        <v>103040102</v>
      </c>
      <c r="B391" s="8" t="s">
        <v>20</v>
      </c>
      <c r="C391" s="9">
        <v>0</v>
      </c>
    </row>
    <row r="392" spans="1:3" s="1" customFormat="1" ht="16.899999999999999" customHeight="1">
      <c r="A392" s="6">
        <v>103040103</v>
      </c>
      <c r="B392" s="8" t="s">
        <v>21</v>
      </c>
      <c r="C392" s="9">
        <v>0</v>
      </c>
    </row>
    <row r="393" spans="1:3" s="1" customFormat="1" ht="16.899999999999999" customHeight="1">
      <c r="A393" s="6">
        <v>103040104</v>
      </c>
      <c r="B393" s="8" t="s">
        <v>22</v>
      </c>
      <c r="C393" s="9">
        <v>0</v>
      </c>
    </row>
    <row r="394" spans="1:3" s="1" customFormat="1" ht="16.899999999999999" customHeight="1">
      <c r="A394" s="6">
        <v>103040106</v>
      </c>
      <c r="B394" s="8" t="s">
        <v>23</v>
      </c>
      <c r="C394" s="9">
        <v>0</v>
      </c>
    </row>
    <row r="395" spans="1:3" s="1" customFormat="1" ht="16.899999999999999" customHeight="1">
      <c r="A395" s="6">
        <v>103040109</v>
      </c>
      <c r="B395" s="8" t="s">
        <v>24</v>
      </c>
      <c r="C395" s="9">
        <v>0</v>
      </c>
    </row>
    <row r="396" spans="1:3" s="1" customFormat="1" ht="16.899999999999999" customHeight="1">
      <c r="A396" s="6">
        <v>103040110</v>
      </c>
      <c r="B396" s="8" t="s">
        <v>25</v>
      </c>
      <c r="C396" s="9">
        <v>0</v>
      </c>
    </row>
    <row r="397" spans="1:3" s="1" customFormat="1" ht="16.899999999999999" customHeight="1">
      <c r="A397" s="6">
        <v>103040111</v>
      </c>
      <c r="B397" s="8" t="s">
        <v>26</v>
      </c>
      <c r="C397" s="9">
        <v>0</v>
      </c>
    </row>
    <row r="398" spans="1:3" s="1" customFormat="1" ht="16.899999999999999" customHeight="1">
      <c r="A398" s="6">
        <v>103040112</v>
      </c>
      <c r="B398" s="8" t="s">
        <v>27</v>
      </c>
      <c r="C398" s="9">
        <v>0</v>
      </c>
    </row>
    <row r="399" spans="1:3" s="1" customFormat="1" ht="16.899999999999999" customHeight="1">
      <c r="A399" s="6">
        <v>103040113</v>
      </c>
      <c r="B399" s="8" t="s">
        <v>28</v>
      </c>
      <c r="C399" s="9">
        <v>0</v>
      </c>
    </row>
    <row r="400" spans="1:3" s="1" customFormat="1" ht="16.899999999999999" customHeight="1">
      <c r="A400" s="6">
        <v>103040114</v>
      </c>
      <c r="B400" s="8" t="s">
        <v>29</v>
      </c>
      <c r="C400" s="9">
        <v>0</v>
      </c>
    </row>
    <row r="401" spans="1:3" s="1" customFormat="1" ht="16.899999999999999" customHeight="1">
      <c r="A401" s="6">
        <v>103040115</v>
      </c>
      <c r="B401" s="8" t="s">
        <v>30</v>
      </c>
      <c r="C401" s="9">
        <v>0</v>
      </c>
    </row>
    <row r="402" spans="1:3" s="1" customFormat="1" ht="16.899999999999999" customHeight="1">
      <c r="A402" s="6">
        <v>103040116</v>
      </c>
      <c r="B402" s="8" t="s">
        <v>31</v>
      </c>
      <c r="C402" s="9">
        <v>0</v>
      </c>
    </row>
    <row r="403" spans="1:3" s="1" customFormat="1" ht="16.899999999999999" customHeight="1">
      <c r="A403" s="6">
        <v>103040117</v>
      </c>
      <c r="B403" s="8" t="s">
        <v>32</v>
      </c>
      <c r="C403" s="9">
        <v>0</v>
      </c>
    </row>
    <row r="404" spans="1:3" s="1" customFormat="1" ht="16.899999999999999" customHeight="1">
      <c r="A404" s="6">
        <v>103040120</v>
      </c>
      <c r="B404" s="8" t="s">
        <v>33</v>
      </c>
      <c r="C404" s="9">
        <v>0</v>
      </c>
    </row>
    <row r="405" spans="1:3" s="1" customFormat="1" ht="16.899999999999999" customHeight="1">
      <c r="A405" s="6">
        <v>103040121</v>
      </c>
      <c r="B405" s="8" t="s">
        <v>34</v>
      </c>
      <c r="C405" s="9">
        <v>0</v>
      </c>
    </row>
    <row r="406" spans="1:3" s="1" customFormat="1" ht="16.899999999999999" customHeight="1">
      <c r="A406" s="6">
        <v>103040122</v>
      </c>
      <c r="B406" s="8" t="s">
        <v>35</v>
      </c>
      <c r="C406" s="9">
        <v>0</v>
      </c>
    </row>
    <row r="407" spans="1:3" s="1" customFormat="1" ht="16.899999999999999" customHeight="1">
      <c r="A407" s="6">
        <v>103040123</v>
      </c>
      <c r="B407" s="8" t="s">
        <v>36</v>
      </c>
      <c r="C407" s="9">
        <v>0</v>
      </c>
    </row>
    <row r="408" spans="1:3" s="1" customFormat="1" ht="16.899999999999999" customHeight="1">
      <c r="A408" s="6">
        <v>103040150</v>
      </c>
      <c r="B408" s="8" t="s">
        <v>37</v>
      </c>
      <c r="C408" s="9">
        <v>0</v>
      </c>
    </row>
    <row r="409" spans="1:3" s="1" customFormat="1" ht="17.25" customHeight="1">
      <c r="A409" s="6">
        <v>1030402</v>
      </c>
      <c r="B409" s="7" t="s">
        <v>38</v>
      </c>
      <c r="C409" s="5">
        <f>SUM(C410:C412)</f>
        <v>0</v>
      </c>
    </row>
    <row r="410" spans="1:3" s="1" customFormat="1" ht="16.899999999999999" customHeight="1">
      <c r="A410" s="6">
        <v>103040201</v>
      </c>
      <c r="B410" s="8" t="s">
        <v>39</v>
      </c>
      <c r="C410" s="9">
        <v>0</v>
      </c>
    </row>
    <row r="411" spans="1:3" s="1" customFormat="1" ht="16.899999999999999" customHeight="1">
      <c r="A411" s="6">
        <v>103040202</v>
      </c>
      <c r="B411" s="8" t="s">
        <v>40</v>
      </c>
      <c r="C411" s="9">
        <v>0</v>
      </c>
    </row>
    <row r="412" spans="1:3" s="1" customFormat="1" ht="16.899999999999999" customHeight="1">
      <c r="A412" s="6">
        <v>103040250</v>
      </c>
      <c r="B412" s="8" t="s">
        <v>41</v>
      </c>
      <c r="C412" s="9">
        <v>0</v>
      </c>
    </row>
    <row r="413" spans="1:3" s="1" customFormat="1" ht="16.899999999999999" customHeight="1">
      <c r="A413" s="6">
        <v>1030403</v>
      </c>
      <c r="B413" s="7" t="s">
        <v>42</v>
      </c>
      <c r="C413" s="5">
        <f>SUM(C414:C416)</f>
        <v>0</v>
      </c>
    </row>
    <row r="414" spans="1:3" s="1" customFormat="1" ht="16.899999999999999" customHeight="1">
      <c r="A414" s="6">
        <v>103040303</v>
      </c>
      <c r="B414" s="8" t="s">
        <v>43</v>
      </c>
      <c r="C414" s="9">
        <v>0</v>
      </c>
    </row>
    <row r="415" spans="1:3" s="1" customFormat="1" ht="16.899999999999999" customHeight="1">
      <c r="A415" s="6">
        <v>103040305</v>
      </c>
      <c r="B415" s="8" t="s">
        <v>44</v>
      </c>
      <c r="C415" s="9">
        <v>0</v>
      </c>
    </row>
    <row r="416" spans="1:3" s="1" customFormat="1" ht="16.899999999999999" customHeight="1">
      <c r="A416" s="6">
        <v>103040350</v>
      </c>
      <c r="B416" s="8" t="s">
        <v>45</v>
      </c>
      <c r="C416" s="9">
        <v>0</v>
      </c>
    </row>
    <row r="417" spans="1:3" s="1" customFormat="1" ht="16.899999999999999" customHeight="1">
      <c r="A417" s="6">
        <v>1030404</v>
      </c>
      <c r="B417" s="7" t="s">
        <v>46</v>
      </c>
      <c r="C417" s="5">
        <f>SUM(C418:C422)</f>
        <v>0</v>
      </c>
    </row>
    <row r="418" spans="1:3" s="1" customFormat="1" ht="16.899999999999999" customHeight="1">
      <c r="A418" s="6">
        <v>103040401</v>
      </c>
      <c r="B418" s="8" t="s">
        <v>47</v>
      </c>
      <c r="C418" s="9">
        <v>0</v>
      </c>
    </row>
    <row r="419" spans="1:3" s="1" customFormat="1" ht="16.899999999999999" customHeight="1">
      <c r="A419" s="6">
        <v>103040402</v>
      </c>
      <c r="B419" s="8" t="s">
        <v>48</v>
      </c>
      <c r="C419" s="9">
        <v>0</v>
      </c>
    </row>
    <row r="420" spans="1:3" s="1" customFormat="1" ht="16.899999999999999" customHeight="1">
      <c r="A420" s="6">
        <v>103040403</v>
      </c>
      <c r="B420" s="8" t="s">
        <v>49</v>
      </c>
      <c r="C420" s="9">
        <v>0</v>
      </c>
    </row>
    <row r="421" spans="1:3" s="1" customFormat="1" ht="16.899999999999999" customHeight="1">
      <c r="A421" s="6">
        <v>103040404</v>
      </c>
      <c r="B421" s="8" t="s">
        <v>50</v>
      </c>
      <c r="C421" s="9">
        <v>0</v>
      </c>
    </row>
    <row r="422" spans="1:3" s="1" customFormat="1" ht="16.899999999999999" customHeight="1">
      <c r="A422" s="6">
        <v>103040450</v>
      </c>
      <c r="B422" s="8" t="s">
        <v>51</v>
      </c>
      <c r="C422" s="9">
        <v>0</v>
      </c>
    </row>
    <row r="423" spans="1:3" s="1" customFormat="1" ht="16.899999999999999" customHeight="1">
      <c r="A423" s="6">
        <v>1030405</v>
      </c>
      <c r="B423" s="7" t="s">
        <v>52</v>
      </c>
      <c r="C423" s="5">
        <f>SUM(C424:C425)</f>
        <v>0</v>
      </c>
    </row>
    <row r="424" spans="1:3" s="1" customFormat="1" ht="16.899999999999999" customHeight="1">
      <c r="A424" s="6">
        <v>103040506</v>
      </c>
      <c r="B424" s="8" t="s">
        <v>53</v>
      </c>
      <c r="C424" s="9">
        <v>0</v>
      </c>
    </row>
    <row r="425" spans="1:3" s="1" customFormat="1" ht="16.899999999999999" customHeight="1">
      <c r="A425" s="6">
        <v>103040550</v>
      </c>
      <c r="B425" s="8" t="s">
        <v>54</v>
      </c>
      <c r="C425" s="9">
        <v>0</v>
      </c>
    </row>
    <row r="426" spans="1:3" s="1" customFormat="1" ht="16.899999999999999" customHeight="1">
      <c r="A426" s="6">
        <v>1030406</v>
      </c>
      <c r="B426" s="7" t="s">
        <v>55</v>
      </c>
      <c r="C426" s="5">
        <f>SUM(C427:C428)</f>
        <v>0</v>
      </c>
    </row>
    <row r="427" spans="1:3" s="1" customFormat="1" ht="16.899999999999999" customHeight="1">
      <c r="A427" s="6">
        <v>103040601</v>
      </c>
      <c r="B427" s="8" t="s">
        <v>56</v>
      </c>
      <c r="C427" s="9">
        <v>0</v>
      </c>
    </row>
    <row r="428" spans="1:3" s="1" customFormat="1" ht="16.899999999999999" customHeight="1">
      <c r="A428" s="6">
        <v>103040650</v>
      </c>
      <c r="B428" s="8" t="s">
        <v>57</v>
      </c>
      <c r="C428" s="9">
        <v>0</v>
      </c>
    </row>
    <row r="429" spans="1:3" s="1" customFormat="1" ht="16.899999999999999" customHeight="1">
      <c r="A429" s="6">
        <v>1030407</v>
      </c>
      <c r="B429" s="7" t="s">
        <v>58</v>
      </c>
      <c r="C429" s="5">
        <f>SUM(C430:C432)</f>
        <v>0</v>
      </c>
    </row>
    <row r="430" spans="1:3" s="1" customFormat="1" ht="16.899999999999999" customHeight="1">
      <c r="A430" s="6">
        <v>103040701</v>
      </c>
      <c r="B430" s="8" t="s">
        <v>56</v>
      </c>
      <c r="C430" s="9">
        <v>0</v>
      </c>
    </row>
    <row r="431" spans="1:3" s="1" customFormat="1" ht="16.899999999999999" customHeight="1">
      <c r="A431" s="6">
        <v>103040702</v>
      </c>
      <c r="B431" s="8" t="s">
        <v>59</v>
      </c>
      <c r="C431" s="9">
        <v>0</v>
      </c>
    </row>
    <row r="432" spans="1:3" s="1" customFormat="1" ht="16.899999999999999" customHeight="1">
      <c r="A432" s="6">
        <v>103040750</v>
      </c>
      <c r="B432" s="8" t="s">
        <v>60</v>
      </c>
      <c r="C432" s="9">
        <v>0</v>
      </c>
    </row>
    <row r="433" spans="1:3" s="1" customFormat="1" ht="16.899999999999999" customHeight="1">
      <c r="A433" s="6">
        <v>1030408</v>
      </c>
      <c r="B433" s="7" t="s">
        <v>61</v>
      </c>
      <c r="C433" s="5">
        <f>C434</f>
        <v>0</v>
      </c>
    </row>
    <row r="434" spans="1:3" s="1" customFormat="1" ht="16.899999999999999" customHeight="1">
      <c r="A434" s="6">
        <v>103040850</v>
      </c>
      <c r="B434" s="8" t="s">
        <v>62</v>
      </c>
      <c r="C434" s="9">
        <v>0</v>
      </c>
    </row>
    <row r="435" spans="1:3" s="1" customFormat="1" ht="16.899999999999999" customHeight="1">
      <c r="A435" s="6">
        <v>1030409</v>
      </c>
      <c r="B435" s="7" t="s">
        <v>63</v>
      </c>
      <c r="C435" s="5">
        <f>SUM(C436:C437)</f>
        <v>0</v>
      </c>
    </row>
    <row r="436" spans="1:3" s="1" customFormat="1" ht="16.899999999999999" customHeight="1">
      <c r="A436" s="6">
        <v>103040904</v>
      </c>
      <c r="B436" s="8" t="s">
        <v>64</v>
      </c>
      <c r="C436" s="9">
        <v>0</v>
      </c>
    </row>
    <row r="437" spans="1:3" s="1" customFormat="1" ht="16.899999999999999" customHeight="1">
      <c r="A437" s="6">
        <v>103040950</v>
      </c>
      <c r="B437" s="8" t="s">
        <v>65</v>
      </c>
      <c r="C437" s="9">
        <v>0</v>
      </c>
    </row>
    <row r="438" spans="1:3" s="1" customFormat="1" ht="16.899999999999999" customHeight="1">
      <c r="A438" s="6">
        <v>1030410</v>
      </c>
      <c r="B438" s="7" t="s">
        <v>66</v>
      </c>
      <c r="C438" s="5">
        <f>SUM(C439:C440)</f>
        <v>0</v>
      </c>
    </row>
    <row r="439" spans="1:3" s="1" customFormat="1" ht="16.899999999999999" customHeight="1">
      <c r="A439" s="6">
        <v>103041001</v>
      </c>
      <c r="B439" s="8" t="s">
        <v>59</v>
      </c>
      <c r="C439" s="9">
        <v>0</v>
      </c>
    </row>
    <row r="440" spans="1:3" s="1" customFormat="1" ht="16.899999999999999" customHeight="1">
      <c r="A440" s="6">
        <v>103041050</v>
      </c>
      <c r="B440" s="8" t="s">
        <v>67</v>
      </c>
      <c r="C440" s="9">
        <v>0</v>
      </c>
    </row>
    <row r="441" spans="1:3" s="1" customFormat="1" ht="16.899999999999999" customHeight="1">
      <c r="A441" s="6">
        <v>1030411</v>
      </c>
      <c r="B441" s="7" t="s">
        <v>68</v>
      </c>
      <c r="C441" s="5">
        <f>SUM(C442:C443)</f>
        <v>47</v>
      </c>
    </row>
    <row r="442" spans="1:3" s="1" customFormat="1" ht="16.899999999999999" customHeight="1">
      <c r="A442" s="6">
        <v>103041101</v>
      </c>
      <c r="B442" s="8" t="s">
        <v>69</v>
      </c>
      <c r="C442" s="9">
        <v>47</v>
      </c>
    </row>
    <row r="443" spans="1:3" s="1" customFormat="1" ht="16.899999999999999" customHeight="1">
      <c r="A443" s="6">
        <v>103041150</v>
      </c>
      <c r="B443" s="8" t="s">
        <v>70</v>
      </c>
      <c r="C443" s="9">
        <v>0</v>
      </c>
    </row>
    <row r="444" spans="1:3" s="1" customFormat="1" ht="16.899999999999999" customHeight="1">
      <c r="A444" s="6">
        <v>1030413</v>
      </c>
      <c r="B444" s="7" t="s">
        <v>71</v>
      </c>
      <c r="C444" s="5">
        <f>SUM(C445:C447)</f>
        <v>0</v>
      </c>
    </row>
    <row r="445" spans="1:3" s="1" customFormat="1" ht="16.899999999999999" customHeight="1">
      <c r="A445" s="6">
        <v>103041301</v>
      </c>
      <c r="B445" s="8" t="s">
        <v>72</v>
      </c>
      <c r="C445" s="9">
        <v>0</v>
      </c>
    </row>
    <row r="446" spans="1:3" s="1" customFormat="1" ht="16.899999999999999" customHeight="1">
      <c r="A446" s="6">
        <v>103041303</v>
      </c>
      <c r="B446" s="8" t="s">
        <v>73</v>
      </c>
      <c r="C446" s="9">
        <v>0</v>
      </c>
    </row>
    <row r="447" spans="1:3" s="1" customFormat="1" ht="16.899999999999999" customHeight="1">
      <c r="A447" s="6">
        <v>103041350</v>
      </c>
      <c r="B447" s="8" t="s">
        <v>74</v>
      </c>
      <c r="C447" s="9">
        <v>0</v>
      </c>
    </row>
    <row r="448" spans="1:3" s="1" customFormat="1" ht="16.899999999999999" customHeight="1">
      <c r="A448" s="6">
        <v>1030414</v>
      </c>
      <c r="B448" s="7" t="s">
        <v>75</v>
      </c>
      <c r="C448" s="5">
        <f>SUM(C449:C450)</f>
        <v>0</v>
      </c>
    </row>
    <row r="449" spans="1:3" s="1" customFormat="1" ht="16.899999999999999" customHeight="1">
      <c r="A449" s="6">
        <v>103041403</v>
      </c>
      <c r="B449" s="8" t="s">
        <v>76</v>
      </c>
      <c r="C449" s="9">
        <v>0</v>
      </c>
    </row>
    <row r="450" spans="1:3" s="1" customFormat="1" ht="16.899999999999999" customHeight="1">
      <c r="A450" s="6">
        <v>103041450</v>
      </c>
      <c r="B450" s="8" t="s">
        <v>77</v>
      </c>
      <c r="C450" s="9">
        <v>0</v>
      </c>
    </row>
    <row r="451" spans="1:3" s="1" customFormat="1" ht="16.899999999999999" customHeight="1">
      <c r="A451" s="6">
        <v>1030415</v>
      </c>
      <c r="B451" s="7" t="s">
        <v>78</v>
      </c>
      <c r="C451" s="5">
        <f>C452</f>
        <v>0</v>
      </c>
    </row>
    <row r="452" spans="1:3" s="1" customFormat="1" ht="16.899999999999999" customHeight="1">
      <c r="A452" s="6">
        <v>103041550</v>
      </c>
      <c r="B452" s="8" t="s">
        <v>79</v>
      </c>
      <c r="C452" s="9">
        <v>0</v>
      </c>
    </row>
    <row r="453" spans="1:3" s="1" customFormat="1" ht="16.899999999999999" customHeight="1">
      <c r="A453" s="6">
        <v>1030416</v>
      </c>
      <c r="B453" s="7" t="s">
        <v>80</v>
      </c>
      <c r="C453" s="5">
        <f>SUM(C454:C470)</f>
        <v>0</v>
      </c>
    </row>
    <row r="454" spans="1:3" s="1" customFormat="1" ht="16.899999999999999" customHeight="1">
      <c r="A454" s="6">
        <v>103041601</v>
      </c>
      <c r="B454" s="8" t="s">
        <v>81</v>
      </c>
      <c r="C454" s="9">
        <v>0</v>
      </c>
    </row>
    <row r="455" spans="1:3" s="1" customFormat="1" ht="16.899999999999999" customHeight="1">
      <c r="A455" s="6">
        <v>103041602</v>
      </c>
      <c r="B455" s="8" t="s">
        <v>82</v>
      </c>
      <c r="C455" s="9">
        <v>0</v>
      </c>
    </row>
    <row r="456" spans="1:3" s="1" customFormat="1" ht="16.899999999999999" customHeight="1">
      <c r="A456" s="6">
        <v>103041603</v>
      </c>
      <c r="B456" s="8" t="s">
        <v>83</v>
      </c>
      <c r="C456" s="9">
        <v>0</v>
      </c>
    </row>
    <row r="457" spans="1:3" s="1" customFormat="1" ht="16.899999999999999" customHeight="1">
      <c r="A457" s="6">
        <v>103041604</v>
      </c>
      <c r="B457" s="8" t="s">
        <v>84</v>
      </c>
      <c r="C457" s="9">
        <v>0</v>
      </c>
    </row>
    <row r="458" spans="1:3" s="1" customFormat="1" ht="16.899999999999999" customHeight="1">
      <c r="A458" s="6">
        <v>103041605</v>
      </c>
      <c r="B458" s="8" t="s">
        <v>85</v>
      </c>
      <c r="C458" s="9">
        <v>0</v>
      </c>
    </row>
    <row r="459" spans="1:3" s="1" customFormat="1" ht="16.899999999999999" customHeight="1">
      <c r="A459" s="6">
        <v>103041606</v>
      </c>
      <c r="B459" s="8" t="s">
        <v>86</v>
      </c>
      <c r="C459" s="9">
        <v>0</v>
      </c>
    </row>
    <row r="460" spans="1:3" s="1" customFormat="1" ht="16.899999999999999" customHeight="1">
      <c r="A460" s="6">
        <v>103041607</v>
      </c>
      <c r="B460" s="8" t="s">
        <v>87</v>
      </c>
      <c r="C460" s="9">
        <v>0</v>
      </c>
    </row>
    <row r="461" spans="1:3" s="1" customFormat="1" ht="16.899999999999999" customHeight="1">
      <c r="A461" s="6">
        <v>103041608</v>
      </c>
      <c r="B461" s="8" t="s">
        <v>59</v>
      </c>
      <c r="C461" s="9">
        <v>0</v>
      </c>
    </row>
    <row r="462" spans="1:3" s="1" customFormat="1" ht="16.899999999999999" customHeight="1">
      <c r="A462" s="6">
        <v>103041610</v>
      </c>
      <c r="B462" s="8" t="s">
        <v>88</v>
      </c>
      <c r="C462" s="9">
        <v>0</v>
      </c>
    </row>
    <row r="463" spans="1:3" s="1" customFormat="1" ht="16.899999999999999" customHeight="1">
      <c r="A463" s="6">
        <v>103041612</v>
      </c>
      <c r="B463" s="8" t="s">
        <v>89</v>
      </c>
      <c r="C463" s="9">
        <v>0</v>
      </c>
    </row>
    <row r="464" spans="1:3" s="1" customFormat="1" ht="16.899999999999999" customHeight="1">
      <c r="A464" s="6">
        <v>103041613</v>
      </c>
      <c r="B464" s="8" t="s">
        <v>90</v>
      </c>
      <c r="C464" s="9">
        <v>0</v>
      </c>
    </row>
    <row r="465" spans="1:3" s="1" customFormat="1" ht="16.899999999999999" customHeight="1">
      <c r="A465" s="6">
        <v>103041614</v>
      </c>
      <c r="B465" s="8" t="s">
        <v>91</v>
      </c>
      <c r="C465" s="9">
        <v>0</v>
      </c>
    </row>
    <row r="466" spans="1:3" s="1" customFormat="1" ht="16.899999999999999" customHeight="1">
      <c r="A466" s="6">
        <v>103041615</v>
      </c>
      <c r="B466" s="8" t="s">
        <v>92</v>
      </c>
      <c r="C466" s="9">
        <v>0</v>
      </c>
    </row>
    <row r="467" spans="1:3" s="1" customFormat="1" ht="16.899999999999999" customHeight="1">
      <c r="A467" s="6">
        <v>103041616</v>
      </c>
      <c r="B467" s="8" t="s">
        <v>93</v>
      </c>
      <c r="C467" s="9">
        <v>0</v>
      </c>
    </row>
    <row r="468" spans="1:3" s="1" customFormat="1" ht="16.899999999999999" customHeight="1">
      <c r="A468" s="6">
        <v>103041617</v>
      </c>
      <c r="B468" s="8" t="s">
        <v>94</v>
      </c>
      <c r="C468" s="9">
        <v>0</v>
      </c>
    </row>
    <row r="469" spans="1:3" s="1" customFormat="1" ht="16.899999999999999" customHeight="1">
      <c r="A469" s="6">
        <v>103041618</v>
      </c>
      <c r="B469" s="8" t="s">
        <v>95</v>
      </c>
      <c r="C469" s="9">
        <v>0</v>
      </c>
    </row>
    <row r="470" spans="1:3" s="1" customFormat="1" ht="16.899999999999999" customHeight="1">
      <c r="A470" s="6">
        <v>103041650</v>
      </c>
      <c r="B470" s="8" t="s">
        <v>96</v>
      </c>
      <c r="C470" s="9">
        <v>0</v>
      </c>
    </row>
    <row r="471" spans="1:3" s="1" customFormat="1" ht="16.899999999999999" customHeight="1">
      <c r="A471" s="6">
        <v>1030417</v>
      </c>
      <c r="B471" s="7" t="s">
        <v>97</v>
      </c>
      <c r="C471" s="5">
        <f>SUM(C472:C473)</f>
        <v>0</v>
      </c>
    </row>
    <row r="472" spans="1:3" s="1" customFormat="1" ht="16.899999999999999" customHeight="1">
      <c r="A472" s="6">
        <v>103041703</v>
      </c>
      <c r="B472" s="8" t="s">
        <v>98</v>
      </c>
      <c r="C472" s="9">
        <v>0</v>
      </c>
    </row>
    <row r="473" spans="1:3" s="1" customFormat="1" ht="16.899999999999999" customHeight="1">
      <c r="A473" s="6">
        <v>103041750</v>
      </c>
      <c r="B473" s="8" t="s">
        <v>99</v>
      </c>
      <c r="C473" s="9">
        <v>0</v>
      </c>
    </row>
    <row r="474" spans="1:3" s="1" customFormat="1" ht="16.899999999999999" customHeight="1">
      <c r="A474" s="6">
        <v>1030418</v>
      </c>
      <c r="B474" s="7" t="s">
        <v>100</v>
      </c>
      <c r="C474" s="5">
        <f>C475</f>
        <v>0</v>
      </c>
    </row>
    <row r="475" spans="1:3" s="1" customFormat="1" ht="16.899999999999999" customHeight="1">
      <c r="A475" s="6">
        <v>103041850</v>
      </c>
      <c r="B475" s="8" t="s">
        <v>101</v>
      </c>
      <c r="C475" s="9">
        <v>0</v>
      </c>
    </row>
    <row r="476" spans="1:3" s="1" customFormat="1" ht="16.899999999999999" customHeight="1">
      <c r="A476" s="6">
        <v>1030419</v>
      </c>
      <c r="B476" s="7" t="s">
        <v>102</v>
      </c>
      <c r="C476" s="5">
        <f>C477</f>
        <v>0</v>
      </c>
    </row>
    <row r="477" spans="1:3" s="1" customFormat="1" ht="16.899999999999999" customHeight="1">
      <c r="A477" s="6">
        <v>103041950</v>
      </c>
      <c r="B477" s="8" t="s">
        <v>103</v>
      </c>
      <c r="C477" s="9">
        <v>0</v>
      </c>
    </row>
    <row r="478" spans="1:3" s="1" customFormat="1" ht="16.899999999999999" customHeight="1">
      <c r="A478" s="6">
        <v>1030420</v>
      </c>
      <c r="B478" s="7" t="s">
        <v>104</v>
      </c>
      <c r="C478" s="5">
        <f>C479</f>
        <v>0</v>
      </c>
    </row>
    <row r="479" spans="1:3" s="1" customFormat="1" ht="16.899999999999999" customHeight="1">
      <c r="A479" s="6">
        <v>103042050</v>
      </c>
      <c r="B479" s="8" t="s">
        <v>105</v>
      </c>
      <c r="C479" s="9">
        <v>0</v>
      </c>
    </row>
    <row r="480" spans="1:3" s="1" customFormat="1" ht="17.25" customHeight="1">
      <c r="A480" s="6">
        <v>1030422</v>
      </c>
      <c r="B480" s="7" t="s">
        <v>106</v>
      </c>
      <c r="C480" s="5">
        <f>C481</f>
        <v>0</v>
      </c>
    </row>
    <row r="481" spans="1:3" s="1" customFormat="1" ht="16.899999999999999" customHeight="1">
      <c r="A481" s="6">
        <v>103042250</v>
      </c>
      <c r="B481" s="8" t="s">
        <v>107</v>
      </c>
      <c r="C481" s="9">
        <v>0</v>
      </c>
    </row>
    <row r="482" spans="1:3" s="1" customFormat="1" ht="16.899999999999999" customHeight="1">
      <c r="A482" s="6">
        <v>1030423</v>
      </c>
      <c r="B482" s="7" t="s">
        <v>108</v>
      </c>
      <c r="C482" s="5">
        <f>SUM(C483:C484)</f>
        <v>0</v>
      </c>
    </row>
    <row r="483" spans="1:3" s="1" customFormat="1" ht="16.899999999999999" customHeight="1">
      <c r="A483" s="6">
        <v>103042301</v>
      </c>
      <c r="B483" s="8" t="s">
        <v>109</v>
      </c>
      <c r="C483" s="9">
        <v>0</v>
      </c>
    </row>
    <row r="484" spans="1:3" s="1" customFormat="1" ht="16.899999999999999" customHeight="1">
      <c r="A484" s="6">
        <v>103042350</v>
      </c>
      <c r="B484" s="8" t="s">
        <v>110</v>
      </c>
      <c r="C484" s="9">
        <v>0</v>
      </c>
    </row>
    <row r="485" spans="1:3" s="1" customFormat="1" ht="16.899999999999999" customHeight="1">
      <c r="A485" s="6">
        <v>1030424</v>
      </c>
      <c r="B485" s="7" t="s">
        <v>111</v>
      </c>
      <c r="C485" s="5">
        <f>SUM(C486:C487)</f>
        <v>0</v>
      </c>
    </row>
    <row r="486" spans="1:3" s="1" customFormat="1" ht="16.899999999999999" customHeight="1">
      <c r="A486" s="6">
        <v>103042401</v>
      </c>
      <c r="B486" s="8" t="s">
        <v>112</v>
      </c>
      <c r="C486" s="9">
        <v>0</v>
      </c>
    </row>
    <row r="487" spans="1:3" s="1" customFormat="1" ht="16.899999999999999" customHeight="1">
      <c r="A487" s="6">
        <v>103042450</v>
      </c>
      <c r="B487" s="8" t="s">
        <v>113</v>
      </c>
      <c r="C487" s="9">
        <v>0</v>
      </c>
    </row>
    <row r="488" spans="1:3" s="1" customFormat="1" ht="16.899999999999999" customHeight="1">
      <c r="A488" s="6">
        <v>1030425</v>
      </c>
      <c r="B488" s="7" t="s">
        <v>114</v>
      </c>
      <c r="C488" s="5">
        <f>SUM(C489:C495)</f>
        <v>0</v>
      </c>
    </row>
    <row r="489" spans="1:3" s="1" customFormat="1" ht="16.899999999999999" customHeight="1">
      <c r="A489" s="6">
        <v>103042502</v>
      </c>
      <c r="B489" s="8" t="s">
        <v>115</v>
      </c>
      <c r="C489" s="9">
        <v>0</v>
      </c>
    </row>
    <row r="490" spans="1:3" s="1" customFormat="1" ht="16.899999999999999" customHeight="1">
      <c r="A490" s="6">
        <v>103042503</v>
      </c>
      <c r="B490" s="8" t="s">
        <v>116</v>
      </c>
      <c r="C490" s="9">
        <v>0</v>
      </c>
    </row>
    <row r="491" spans="1:3" s="1" customFormat="1" ht="16.899999999999999" customHeight="1">
      <c r="A491" s="6">
        <v>103042504</v>
      </c>
      <c r="B491" s="8" t="s">
        <v>72</v>
      </c>
      <c r="C491" s="9">
        <v>0</v>
      </c>
    </row>
    <row r="492" spans="1:3" s="1" customFormat="1" ht="16.899999999999999" customHeight="1">
      <c r="A492" s="6">
        <v>103042506</v>
      </c>
      <c r="B492" s="8" t="s">
        <v>117</v>
      </c>
      <c r="C492" s="9">
        <v>0</v>
      </c>
    </row>
    <row r="493" spans="1:3" s="1" customFormat="1" ht="16.899999999999999" customHeight="1">
      <c r="A493" s="6">
        <v>103042507</v>
      </c>
      <c r="B493" s="8" t="s">
        <v>118</v>
      </c>
      <c r="C493" s="9">
        <v>0</v>
      </c>
    </row>
    <row r="494" spans="1:3" s="1" customFormat="1" ht="16.899999999999999" customHeight="1">
      <c r="A494" s="6">
        <v>103042508</v>
      </c>
      <c r="B494" s="8" t="s">
        <v>119</v>
      </c>
      <c r="C494" s="9">
        <v>0</v>
      </c>
    </row>
    <row r="495" spans="1:3" s="1" customFormat="1" ht="16.899999999999999" customHeight="1">
      <c r="A495" s="6">
        <v>103042550</v>
      </c>
      <c r="B495" s="8" t="s">
        <v>120</v>
      </c>
      <c r="C495" s="9">
        <v>0</v>
      </c>
    </row>
    <row r="496" spans="1:3" s="1" customFormat="1" ht="16.899999999999999" customHeight="1">
      <c r="A496" s="6">
        <v>1030426</v>
      </c>
      <c r="B496" s="7" t="s">
        <v>121</v>
      </c>
      <c r="C496" s="5">
        <f>C497</f>
        <v>0</v>
      </c>
    </row>
    <row r="497" spans="1:3" s="1" customFormat="1" ht="17.25" customHeight="1">
      <c r="A497" s="6">
        <v>103042650</v>
      </c>
      <c r="B497" s="8" t="s">
        <v>122</v>
      </c>
      <c r="C497" s="9">
        <v>0</v>
      </c>
    </row>
    <row r="498" spans="1:3" s="1" customFormat="1" ht="16.899999999999999" customHeight="1">
      <c r="A498" s="6">
        <v>1030427</v>
      </c>
      <c r="B498" s="7" t="s">
        <v>123</v>
      </c>
      <c r="C498" s="5">
        <f>SUM(C499:C503)</f>
        <v>188</v>
      </c>
    </row>
    <row r="499" spans="1:3" s="1" customFormat="1" ht="16.899999999999999" customHeight="1">
      <c r="A499" s="6">
        <v>103042706</v>
      </c>
      <c r="B499" s="8" t="s">
        <v>124</v>
      </c>
      <c r="C499" s="9">
        <v>0</v>
      </c>
    </row>
    <row r="500" spans="1:3" s="1" customFormat="1" ht="16.899999999999999" customHeight="1">
      <c r="A500" s="6">
        <v>103042707</v>
      </c>
      <c r="B500" s="8" t="s">
        <v>125</v>
      </c>
      <c r="C500" s="9">
        <v>0</v>
      </c>
    </row>
    <row r="501" spans="1:3" s="1" customFormat="1" ht="16.899999999999999" customHeight="1">
      <c r="A501" s="6">
        <v>103042750</v>
      </c>
      <c r="B501" s="8" t="s">
        <v>126</v>
      </c>
      <c r="C501" s="9">
        <v>188</v>
      </c>
    </row>
    <row r="502" spans="1:3" s="1" customFormat="1" ht="16.899999999999999" customHeight="1">
      <c r="A502" s="6">
        <v>103042751</v>
      </c>
      <c r="B502" s="8" t="s">
        <v>127</v>
      </c>
      <c r="C502" s="9">
        <v>0</v>
      </c>
    </row>
    <row r="503" spans="1:3" s="1" customFormat="1" ht="16.899999999999999" customHeight="1">
      <c r="A503" s="6">
        <v>103042752</v>
      </c>
      <c r="B503" s="8" t="s">
        <v>128</v>
      </c>
      <c r="C503" s="9">
        <v>0</v>
      </c>
    </row>
    <row r="504" spans="1:3" s="1" customFormat="1" ht="16.899999999999999" customHeight="1">
      <c r="A504" s="6">
        <v>1030428</v>
      </c>
      <c r="B504" s="7" t="s">
        <v>129</v>
      </c>
      <c r="C504" s="5">
        <f>C505</f>
        <v>0</v>
      </c>
    </row>
    <row r="505" spans="1:3" s="1" customFormat="1" ht="16.899999999999999" customHeight="1">
      <c r="A505" s="6">
        <v>103042850</v>
      </c>
      <c r="B505" s="8" t="s">
        <v>130</v>
      </c>
      <c r="C505" s="9">
        <v>0</v>
      </c>
    </row>
    <row r="506" spans="1:3" s="1" customFormat="1" ht="16.899999999999999" customHeight="1">
      <c r="A506" s="6">
        <v>1030429</v>
      </c>
      <c r="B506" s="7" t="s">
        <v>131</v>
      </c>
      <c r="C506" s="5">
        <f>SUM(C507:C510)</f>
        <v>0</v>
      </c>
    </row>
    <row r="507" spans="1:3" s="1" customFormat="1" ht="16.899999999999999" customHeight="1">
      <c r="A507" s="6">
        <v>103042906</v>
      </c>
      <c r="B507" s="8" t="s">
        <v>132</v>
      </c>
      <c r="C507" s="9">
        <v>0</v>
      </c>
    </row>
    <row r="508" spans="1:3" s="1" customFormat="1" ht="16.899999999999999" customHeight="1">
      <c r="A508" s="6">
        <v>103042907</v>
      </c>
      <c r="B508" s="8" t="s">
        <v>133</v>
      </c>
      <c r="C508" s="9">
        <v>0</v>
      </c>
    </row>
    <row r="509" spans="1:3" s="1" customFormat="1" ht="16.899999999999999" customHeight="1">
      <c r="A509" s="6">
        <v>103042908</v>
      </c>
      <c r="B509" s="8" t="s">
        <v>134</v>
      </c>
      <c r="C509" s="9">
        <v>0</v>
      </c>
    </row>
    <row r="510" spans="1:3" s="1" customFormat="1" ht="16.899999999999999" customHeight="1">
      <c r="A510" s="6">
        <v>103042950</v>
      </c>
      <c r="B510" s="8" t="s">
        <v>135</v>
      </c>
      <c r="C510" s="9">
        <v>0</v>
      </c>
    </row>
    <row r="511" spans="1:3" s="1" customFormat="1" ht="16.899999999999999" customHeight="1">
      <c r="A511" s="6">
        <v>1030430</v>
      </c>
      <c r="B511" s="7" t="s">
        <v>136</v>
      </c>
      <c r="C511" s="5">
        <f>SUM(C512:C513)</f>
        <v>0</v>
      </c>
    </row>
    <row r="512" spans="1:3" s="1" customFormat="1" ht="16.899999999999999" customHeight="1">
      <c r="A512" s="6">
        <v>103043003</v>
      </c>
      <c r="B512" s="8" t="s">
        <v>137</v>
      </c>
      <c r="C512" s="9">
        <v>0</v>
      </c>
    </row>
    <row r="513" spans="1:3" s="1" customFormat="1" ht="16.899999999999999" customHeight="1">
      <c r="A513" s="6">
        <v>103043050</v>
      </c>
      <c r="B513" s="8" t="s">
        <v>138</v>
      </c>
      <c r="C513" s="9">
        <v>0</v>
      </c>
    </row>
    <row r="514" spans="1:3" s="1" customFormat="1" ht="16.899999999999999" customHeight="1">
      <c r="A514" s="6">
        <v>1030431</v>
      </c>
      <c r="B514" s="7" t="s">
        <v>139</v>
      </c>
      <c r="C514" s="5">
        <f>SUM(C515:C516)</f>
        <v>0</v>
      </c>
    </row>
    <row r="515" spans="1:3" s="1" customFormat="1" ht="16.899999999999999" customHeight="1">
      <c r="A515" s="6">
        <v>103043101</v>
      </c>
      <c r="B515" s="8" t="s">
        <v>140</v>
      </c>
      <c r="C515" s="9">
        <v>0</v>
      </c>
    </row>
    <row r="516" spans="1:3" s="1" customFormat="1" ht="16.899999999999999" customHeight="1">
      <c r="A516" s="6">
        <v>103043150</v>
      </c>
      <c r="B516" s="8" t="s">
        <v>141</v>
      </c>
      <c r="C516" s="9">
        <v>0</v>
      </c>
    </row>
    <row r="517" spans="1:3" s="1" customFormat="1" ht="16.899999999999999" customHeight="1">
      <c r="A517" s="6">
        <v>1030432</v>
      </c>
      <c r="B517" s="7" t="s">
        <v>142</v>
      </c>
      <c r="C517" s="5">
        <f>SUM(C518:C523)</f>
        <v>1078</v>
      </c>
    </row>
    <row r="518" spans="1:3" s="1" customFormat="1" ht="16.899999999999999" customHeight="1">
      <c r="A518" s="6">
        <v>103043204</v>
      </c>
      <c r="B518" s="8" t="s">
        <v>143</v>
      </c>
      <c r="C518" s="9">
        <v>0</v>
      </c>
    </row>
    <row r="519" spans="1:3" s="1" customFormat="1" ht="16.899999999999999" customHeight="1">
      <c r="A519" s="6">
        <v>103043205</v>
      </c>
      <c r="B519" s="8" t="s">
        <v>144</v>
      </c>
      <c r="C519" s="9">
        <v>0</v>
      </c>
    </row>
    <row r="520" spans="1:3" s="1" customFormat="1" ht="16.899999999999999" customHeight="1">
      <c r="A520" s="6">
        <v>103043206</v>
      </c>
      <c r="B520" s="8" t="s">
        <v>145</v>
      </c>
      <c r="C520" s="9">
        <v>0</v>
      </c>
    </row>
    <row r="521" spans="1:3" s="1" customFormat="1" ht="16.899999999999999" customHeight="1">
      <c r="A521" s="6">
        <v>103043208</v>
      </c>
      <c r="B521" s="8" t="s">
        <v>146</v>
      </c>
      <c r="C521" s="9">
        <v>1078</v>
      </c>
    </row>
    <row r="522" spans="1:3" s="1" customFormat="1" ht="16.899999999999999" customHeight="1">
      <c r="A522" s="6">
        <v>103043209</v>
      </c>
      <c r="B522" s="8" t="s">
        <v>147</v>
      </c>
      <c r="C522" s="9">
        <v>0</v>
      </c>
    </row>
    <row r="523" spans="1:3" s="1" customFormat="1" ht="16.899999999999999" customHeight="1">
      <c r="A523" s="6">
        <v>103043250</v>
      </c>
      <c r="B523" s="8" t="s">
        <v>148</v>
      </c>
      <c r="C523" s="9">
        <v>0</v>
      </c>
    </row>
    <row r="524" spans="1:3" s="1" customFormat="1" ht="16.899999999999999" customHeight="1">
      <c r="A524" s="6">
        <v>1030433</v>
      </c>
      <c r="B524" s="7" t="s">
        <v>149</v>
      </c>
      <c r="C524" s="5">
        <f>SUM(C525:C532)</f>
        <v>0</v>
      </c>
    </row>
    <row r="525" spans="1:3" s="1" customFormat="1" ht="16.899999999999999" customHeight="1">
      <c r="A525" s="6">
        <v>103043302</v>
      </c>
      <c r="B525" s="8" t="s">
        <v>150</v>
      </c>
      <c r="C525" s="9">
        <v>0</v>
      </c>
    </row>
    <row r="526" spans="1:3" s="1" customFormat="1" ht="16.899999999999999" customHeight="1">
      <c r="A526" s="6">
        <v>103043306</v>
      </c>
      <c r="B526" s="8" t="s">
        <v>151</v>
      </c>
      <c r="C526" s="9">
        <v>0</v>
      </c>
    </row>
    <row r="527" spans="1:3" s="1" customFormat="1" ht="16.899999999999999" customHeight="1">
      <c r="A527" s="6">
        <v>103043307</v>
      </c>
      <c r="B527" s="8" t="s">
        <v>152</v>
      </c>
      <c r="C527" s="9">
        <v>0</v>
      </c>
    </row>
    <row r="528" spans="1:3" s="1" customFormat="1" ht="16.899999999999999" customHeight="1">
      <c r="A528" s="6">
        <v>103043310</v>
      </c>
      <c r="B528" s="8" t="s">
        <v>59</v>
      </c>
      <c r="C528" s="9">
        <v>0</v>
      </c>
    </row>
    <row r="529" spans="1:3" s="1" customFormat="1" ht="16.899999999999999" customHeight="1">
      <c r="A529" s="6">
        <v>103043311</v>
      </c>
      <c r="B529" s="8" t="s">
        <v>153</v>
      </c>
      <c r="C529" s="9">
        <v>0</v>
      </c>
    </row>
    <row r="530" spans="1:3" s="1" customFormat="1" ht="16.899999999999999" customHeight="1">
      <c r="A530" s="6">
        <v>103043313</v>
      </c>
      <c r="B530" s="8" t="s">
        <v>154</v>
      </c>
      <c r="C530" s="9">
        <v>0</v>
      </c>
    </row>
    <row r="531" spans="1:3" s="1" customFormat="1" ht="16.899999999999999" customHeight="1">
      <c r="A531" s="6">
        <v>103043314</v>
      </c>
      <c r="B531" s="8" t="s">
        <v>155</v>
      </c>
      <c r="C531" s="9">
        <v>0</v>
      </c>
    </row>
    <row r="532" spans="1:3" s="1" customFormat="1" ht="16.899999999999999" customHeight="1">
      <c r="A532" s="6">
        <v>103043350</v>
      </c>
      <c r="B532" s="8" t="s">
        <v>156</v>
      </c>
      <c r="C532" s="9">
        <v>0</v>
      </c>
    </row>
    <row r="533" spans="1:3" s="1" customFormat="1" ht="16.899999999999999" customHeight="1">
      <c r="A533" s="6">
        <v>1030434</v>
      </c>
      <c r="B533" s="7" t="s">
        <v>157</v>
      </c>
      <c r="C533" s="5">
        <f>SUM(C534:C537)</f>
        <v>0</v>
      </c>
    </row>
    <row r="534" spans="1:3" s="1" customFormat="1" ht="16.899999999999999" customHeight="1">
      <c r="A534" s="6">
        <v>103043401</v>
      </c>
      <c r="B534" s="8" t="s">
        <v>158</v>
      </c>
      <c r="C534" s="9">
        <v>0</v>
      </c>
    </row>
    <row r="535" spans="1:3" s="1" customFormat="1" ht="16.899999999999999" customHeight="1">
      <c r="A535" s="6">
        <v>103043402</v>
      </c>
      <c r="B535" s="8" t="s">
        <v>159</v>
      </c>
      <c r="C535" s="9">
        <v>0</v>
      </c>
    </row>
    <row r="536" spans="1:3" s="1" customFormat="1" ht="16.899999999999999" customHeight="1">
      <c r="A536" s="6">
        <v>103043403</v>
      </c>
      <c r="B536" s="8" t="s">
        <v>160</v>
      </c>
      <c r="C536" s="9">
        <v>0</v>
      </c>
    </row>
    <row r="537" spans="1:3" s="1" customFormat="1" ht="16.899999999999999" customHeight="1">
      <c r="A537" s="6">
        <v>103043450</v>
      </c>
      <c r="B537" s="8" t="s">
        <v>161</v>
      </c>
      <c r="C537" s="9">
        <v>0</v>
      </c>
    </row>
    <row r="538" spans="1:3" s="1" customFormat="1" ht="16.899999999999999" customHeight="1">
      <c r="A538" s="6">
        <v>1030435</v>
      </c>
      <c r="B538" s="7" t="s">
        <v>162</v>
      </c>
      <c r="C538" s="5">
        <f>SUM(C539:C545)</f>
        <v>0</v>
      </c>
    </row>
    <row r="539" spans="1:3" s="1" customFormat="1" ht="16.899999999999999" customHeight="1">
      <c r="A539" s="6">
        <v>103043502</v>
      </c>
      <c r="B539" s="8" t="s">
        <v>163</v>
      </c>
      <c r="C539" s="9">
        <v>0</v>
      </c>
    </row>
    <row r="540" spans="1:3" s="1" customFormat="1" ht="16.899999999999999" customHeight="1">
      <c r="A540" s="6">
        <v>103043503</v>
      </c>
      <c r="B540" s="8" t="s">
        <v>164</v>
      </c>
      <c r="C540" s="9">
        <v>0</v>
      </c>
    </row>
    <row r="541" spans="1:3" s="1" customFormat="1" ht="16.899999999999999" customHeight="1">
      <c r="A541" s="6">
        <v>103043504</v>
      </c>
      <c r="B541" s="8" t="s">
        <v>165</v>
      </c>
      <c r="C541" s="9">
        <v>0</v>
      </c>
    </row>
    <row r="542" spans="1:3" s="1" customFormat="1" ht="16.899999999999999" customHeight="1">
      <c r="A542" s="6">
        <v>103043505</v>
      </c>
      <c r="B542" s="8" t="s">
        <v>166</v>
      </c>
      <c r="C542" s="9">
        <v>0</v>
      </c>
    </row>
    <row r="543" spans="1:3" s="1" customFormat="1" ht="16.899999999999999" customHeight="1">
      <c r="A543" s="6">
        <v>103043506</v>
      </c>
      <c r="B543" s="8" t="s">
        <v>59</v>
      </c>
      <c r="C543" s="9">
        <v>0</v>
      </c>
    </row>
    <row r="544" spans="1:3" s="1" customFormat="1" ht="16.899999999999999" customHeight="1">
      <c r="A544" s="6">
        <v>103043507</v>
      </c>
      <c r="B544" s="8" t="s">
        <v>167</v>
      </c>
      <c r="C544" s="9">
        <v>0</v>
      </c>
    </row>
    <row r="545" spans="1:3" s="1" customFormat="1" ht="16.899999999999999" customHeight="1">
      <c r="A545" s="6">
        <v>103043550</v>
      </c>
      <c r="B545" s="8" t="s">
        <v>168</v>
      </c>
      <c r="C545" s="9">
        <v>0</v>
      </c>
    </row>
    <row r="546" spans="1:3" s="1" customFormat="1" ht="16.899999999999999" customHeight="1">
      <c r="A546" s="6">
        <v>1030436</v>
      </c>
      <c r="B546" s="7" t="s">
        <v>169</v>
      </c>
      <c r="C546" s="5">
        <f>SUM(C547:C548)</f>
        <v>0</v>
      </c>
    </row>
    <row r="547" spans="1:3" s="1" customFormat="1" ht="16.899999999999999" customHeight="1">
      <c r="A547" s="6">
        <v>103043604</v>
      </c>
      <c r="B547" s="8" t="s">
        <v>170</v>
      </c>
      <c r="C547" s="9">
        <v>0</v>
      </c>
    </row>
    <row r="548" spans="1:3" s="1" customFormat="1" ht="16.899999999999999" customHeight="1">
      <c r="A548" s="6">
        <v>103043650</v>
      </c>
      <c r="B548" s="8" t="s">
        <v>171</v>
      </c>
      <c r="C548" s="9">
        <v>0</v>
      </c>
    </row>
    <row r="549" spans="1:3" s="1" customFormat="1" ht="16.899999999999999" customHeight="1">
      <c r="A549" s="6">
        <v>1030437</v>
      </c>
      <c r="B549" s="7" t="s">
        <v>172</v>
      </c>
      <c r="C549" s="5">
        <f>SUM(C550:C551)</f>
        <v>0</v>
      </c>
    </row>
    <row r="550" spans="1:3" s="1" customFormat="1" ht="16.899999999999999" customHeight="1">
      <c r="A550" s="6">
        <v>103043701</v>
      </c>
      <c r="B550" s="8" t="s">
        <v>173</v>
      </c>
      <c r="C550" s="9">
        <v>0</v>
      </c>
    </row>
    <row r="551" spans="1:3" s="1" customFormat="1" ht="16.899999999999999" customHeight="1">
      <c r="A551" s="6">
        <v>103043750</v>
      </c>
      <c r="B551" s="8" t="s">
        <v>174</v>
      </c>
      <c r="C551" s="9">
        <v>0</v>
      </c>
    </row>
    <row r="552" spans="1:3" s="1" customFormat="1" ht="16.899999999999999" customHeight="1">
      <c r="A552" s="6">
        <v>1030438</v>
      </c>
      <c r="B552" s="7" t="s">
        <v>175</v>
      </c>
      <c r="C552" s="5">
        <f>SUM(C553:C556)</f>
        <v>0</v>
      </c>
    </row>
    <row r="553" spans="1:3" s="1" customFormat="1" ht="16.899999999999999" customHeight="1">
      <c r="A553" s="6">
        <v>103043801</v>
      </c>
      <c r="B553" s="8" t="s">
        <v>176</v>
      </c>
      <c r="C553" s="9">
        <v>0</v>
      </c>
    </row>
    <row r="554" spans="1:3" s="1" customFormat="1" ht="16.899999999999999" customHeight="1">
      <c r="A554" s="6">
        <v>103043802</v>
      </c>
      <c r="B554" s="8" t="s">
        <v>177</v>
      </c>
      <c r="C554" s="9">
        <v>0</v>
      </c>
    </row>
    <row r="555" spans="1:3" s="1" customFormat="1" ht="16.899999999999999" customHeight="1">
      <c r="A555" s="6">
        <v>103043803</v>
      </c>
      <c r="B555" s="8" t="s">
        <v>178</v>
      </c>
      <c r="C555" s="9">
        <v>0</v>
      </c>
    </row>
    <row r="556" spans="1:3" s="1" customFormat="1" ht="16.899999999999999" customHeight="1">
      <c r="A556" s="6">
        <v>103043850</v>
      </c>
      <c r="B556" s="8" t="s">
        <v>179</v>
      </c>
      <c r="C556" s="9">
        <v>0</v>
      </c>
    </row>
    <row r="557" spans="1:3" s="1" customFormat="1" ht="16.899999999999999" customHeight="1">
      <c r="A557" s="6">
        <v>1030440</v>
      </c>
      <c r="B557" s="7" t="s">
        <v>180</v>
      </c>
      <c r="C557" s="5">
        <f>SUM(C558:C559)</f>
        <v>0</v>
      </c>
    </row>
    <row r="558" spans="1:3" s="1" customFormat="1" ht="16.899999999999999" customHeight="1">
      <c r="A558" s="6">
        <v>103044001</v>
      </c>
      <c r="B558" s="8" t="s">
        <v>59</v>
      </c>
      <c r="C558" s="9">
        <v>0</v>
      </c>
    </row>
    <row r="559" spans="1:3" s="1" customFormat="1" ht="16.899999999999999" customHeight="1">
      <c r="A559" s="6">
        <v>103044050</v>
      </c>
      <c r="B559" s="8" t="s">
        <v>181</v>
      </c>
      <c r="C559" s="9">
        <v>0</v>
      </c>
    </row>
    <row r="560" spans="1:3" s="1" customFormat="1" ht="16.899999999999999" customHeight="1">
      <c r="A560" s="6">
        <v>1030442</v>
      </c>
      <c r="B560" s="7" t="s">
        <v>182</v>
      </c>
      <c r="C560" s="5">
        <f>SUM(C561:C570)</f>
        <v>0</v>
      </c>
    </row>
    <row r="561" spans="1:3" s="1" customFormat="1" ht="16.899999999999999" customHeight="1">
      <c r="A561" s="6">
        <v>103044202</v>
      </c>
      <c r="B561" s="8" t="s">
        <v>56</v>
      </c>
      <c r="C561" s="9">
        <v>0</v>
      </c>
    </row>
    <row r="562" spans="1:3" s="1" customFormat="1" ht="16.899999999999999" customHeight="1">
      <c r="A562" s="6">
        <v>103044203</v>
      </c>
      <c r="B562" s="8" t="s">
        <v>59</v>
      </c>
      <c r="C562" s="9">
        <v>0</v>
      </c>
    </row>
    <row r="563" spans="1:3" s="1" customFormat="1" ht="16.899999999999999" customHeight="1">
      <c r="A563" s="6">
        <v>103044205</v>
      </c>
      <c r="B563" s="8" t="s">
        <v>183</v>
      </c>
      <c r="C563" s="9">
        <v>0</v>
      </c>
    </row>
    <row r="564" spans="1:3" s="1" customFormat="1" ht="16.899999999999999" customHeight="1">
      <c r="A564" s="6">
        <v>103044206</v>
      </c>
      <c r="B564" s="8" t="s">
        <v>184</v>
      </c>
      <c r="C564" s="9">
        <v>0</v>
      </c>
    </row>
    <row r="565" spans="1:3" s="1" customFormat="1" ht="16.899999999999999" customHeight="1">
      <c r="A565" s="6">
        <v>103044208</v>
      </c>
      <c r="B565" s="8" t="s">
        <v>185</v>
      </c>
      <c r="C565" s="9">
        <v>0</v>
      </c>
    </row>
    <row r="566" spans="1:3" s="1" customFormat="1" ht="16.899999999999999" customHeight="1">
      <c r="A566" s="6">
        <v>103044209</v>
      </c>
      <c r="B566" s="8" t="s">
        <v>186</v>
      </c>
      <c r="C566" s="9">
        <v>0</v>
      </c>
    </row>
    <row r="567" spans="1:3" s="1" customFormat="1" ht="16.899999999999999" customHeight="1">
      <c r="A567" s="6">
        <v>103044210</v>
      </c>
      <c r="B567" s="8" t="s">
        <v>187</v>
      </c>
      <c r="C567" s="9">
        <v>0</v>
      </c>
    </row>
    <row r="568" spans="1:3" s="1" customFormat="1" ht="16.899999999999999" customHeight="1">
      <c r="A568" s="6">
        <v>103044218</v>
      </c>
      <c r="B568" s="8" t="s">
        <v>188</v>
      </c>
      <c r="C568" s="9">
        <v>0</v>
      </c>
    </row>
    <row r="569" spans="1:3" s="1" customFormat="1" ht="16.899999999999999" customHeight="1">
      <c r="A569" s="6">
        <v>103044220</v>
      </c>
      <c r="B569" s="8" t="s">
        <v>189</v>
      </c>
      <c r="C569" s="9">
        <v>0</v>
      </c>
    </row>
    <row r="570" spans="1:3" s="1" customFormat="1" ht="16.899999999999999" customHeight="1">
      <c r="A570" s="6">
        <v>103044250</v>
      </c>
      <c r="B570" s="8" t="s">
        <v>190</v>
      </c>
      <c r="C570" s="9">
        <v>0</v>
      </c>
    </row>
    <row r="571" spans="1:3" s="1" customFormat="1" ht="16.899999999999999" customHeight="1">
      <c r="A571" s="6">
        <v>1030443</v>
      </c>
      <c r="B571" s="7" t="s">
        <v>191</v>
      </c>
      <c r="C571" s="5">
        <f>SUM(C572:C576)</f>
        <v>0</v>
      </c>
    </row>
    <row r="572" spans="1:3" s="1" customFormat="1" ht="16.899999999999999" customHeight="1">
      <c r="A572" s="6">
        <v>103044302</v>
      </c>
      <c r="B572" s="8" t="s">
        <v>192</v>
      </c>
      <c r="C572" s="9">
        <v>0</v>
      </c>
    </row>
    <row r="573" spans="1:3" s="1" customFormat="1" ht="16.899999999999999" customHeight="1">
      <c r="A573" s="6">
        <v>103044306</v>
      </c>
      <c r="B573" s="8" t="s">
        <v>59</v>
      </c>
      <c r="C573" s="9">
        <v>0</v>
      </c>
    </row>
    <row r="574" spans="1:3" s="1" customFormat="1" ht="16.899999999999999" customHeight="1">
      <c r="A574" s="6">
        <v>103044307</v>
      </c>
      <c r="B574" s="8" t="s">
        <v>193</v>
      </c>
      <c r="C574" s="9">
        <v>0</v>
      </c>
    </row>
    <row r="575" spans="1:3" s="1" customFormat="1" ht="16.899999999999999" customHeight="1">
      <c r="A575" s="6">
        <v>103044308</v>
      </c>
      <c r="B575" s="8" t="s">
        <v>194</v>
      </c>
      <c r="C575" s="9">
        <v>0</v>
      </c>
    </row>
    <row r="576" spans="1:3" s="1" customFormat="1" ht="16.899999999999999" customHeight="1">
      <c r="A576" s="6">
        <v>103044350</v>
      </c>
      <c r="B576" s="8" t="s">
        <v>195</v>
      </c>
      <c r="C576" s="9">
        <v>0</v>
      </c>
    </row>
    <row r="577" spans="1:3" s="1" customFormat="1" ht="16.899999999999999" customHeight="1">
      <c r="A577" s="6">
        <v>1030444</v>
      </c>
      <c r="B577" s="7" t="s">
        <v>196</v>
      </c>
      <c r="C577" s="5">
        <f>SUM(C578:C609)</f>
        <v>0</v>
      </c>
    </row>
    <row r="578" spans="1:3" s="1" customFormat="1" ht="16.899999999999999" customHeight="1">
      <c r="A578" s="6">
        <v>103044401</v>
      </c>
      <c r="B578" s="8" t="s">
        <v>197</v>
      </c>
      <c r="C578" s="9">
        <v>0</v>
      </c>
    </row>
    <row r="579" spans="1:3" s="1" customFormat="1" ht="16.899999999999999" customHeight="1">
      <c r="A579" s="6">
        <v>103044402</v>
      </c>
      <c r="B579" s="8" t="s">
        <v>198</v>
      </c>
      <c r="C579" s="9">
        <v>0</v>
      </c>
    </row>
    <row r="580" spans="1:3" s="1" customFormat="1" ht="16.899999999999999" customHeight="1">
      <c r="A580" s="6">
        <v>103044405</v>
      </c>
      <c r="B580" s="8" t="s">
        <v>199</v>
      </c>
      <c r="C580" s="9">
        <v>0</v>
      </c>
    </row>
    <row r="581" spans="1:3" s="1" customFormat="1" ht="16.899999999999999" customHeight="1">
      <c r="A581" s="6">
        <v>103044406</v>
      </c>
      <c r="B581" s="8" t="s">
        <v>200</v>
      </c>
      <c r="C581" s="9">
        <v>0</v>
      </c>
    </row>
    <row r="582" spans="1:3" s="1" customFormat="1" ht="16.899999999999999" customHeight="1">
      <c r="A582" s="6">
        <v>103044407</v>
      </c>
      <c r="B582" s="8" t="s">
        <v>201</v>
      </c>
      <c r="C582" s="9">
        <v>0</v>
      </c>
    </row>
    <row r="583" spans="1:3" s="1" customFormat="1" ht="16.899999999999999" customHeight="1">
      <c r="A583" s="6">
        <v>103044408</v>
      </c>
      <c r="B583" s="8" t="s">
        <v>202</v>
      </c>
      <c r="C583" s="9">
        <v>0</v>
      </c>
    </row>
    <row r="584" spans="1:3" s="1" customFormat="1" ht="16.899999999999999" customHeight="1">
      <c r="A584" s="6">
        <v>103044410</v>
      </c>
      <c r="B584" s="8" t="s">
        <v>203</v>
      </c>
      <c r="C584" s="9">
        <v>0</v>
      </c>
    </row>
    <row r="585" spans="1:3" s="1" customFormat="1" ht="16.899999999999999" customHeight="1">
      <c r="A585" s="6">
        <v>103044411</v>
      </c>
      <c r="B585" s="8" t="s">
        <v>204</v>
      </c>
      <c r="C585" s="9">
        <v>0</v>
      </c>
    </row>
    <row r="586" spans="1:3" s="1" customFormat="1" ht="16.899999999999999" customHeight="1">
      <c r="A586" s="6">
        <v>103044412</v>
      </c>
      <c r="B586" s="8" t="s">
        <v>205</v>
      </c>
      <c r="C586" s="9">
        <v>0</v>
      </c>
    </row>
    <row r="587" spans="1:3" s="1" customFormat="1" ht="16.899999999999999" customHeight="1">
      <c r="A587" s="6">
        <v>103044413</v>
      </c>
      <c r="B587" s="8" t="s">
        <v>206</v>
      </c>
      <c r="C587" s="9">
        <v>0</v>
      </c>
    </row>
    <row r="588" spans="1:3" s="1" customFormat="1" ht="16.899999999999999" customHeight="1">
      <c r="A588" s="6">
        <v>103044414</v>
      </c>
      <c r="B588" s="8" t="s">
        <v>207</v>
      </c>
      <c r="C588" s="9">
        <v>0</v>
      </c>
    </row>
    <row r="589" spans="1:3" s="1" customFormat="1" ht="16.899999999999999" customHeight="1">
      <c r="A589" s="6">
        <v>103044415</v>
      </c>
      <c r="B589" s="8" t="s">
        <v>208</v>
      </c>
      <c r="C589" s="9">
        <v>0</v>
      </c>
    </row>
    <row r="590" spans="1:3" s="1" customFormat="1" ht="16.899999999999999" customHeight="1">
      <c r="A590" s="6">
        <v>103044416</v>
      </c>
      <c r="B590" s="8" t="s">
        <v>209</v>
      </c>
      <c r="C590" s="9">
        <v>0</v>
      </c>
    </row>
    <row r="591" spans="1:3" s="1" customFormat="1" ht="16.899999999999999" customHeight="1">
      <c r="A591" s="6">
        <v>103044418</v>
      </c>
      <c r="B591" s="8" t="s">
        <v>210</v>
      </c>
      <c r="C591" s="9">
        <v>0</v>
      </c>
    </row>
    <row r="592" spans="1:3" s="1" customFormat="1" ht="16.899999999999999" customHeight="1">
      <c r="A592" s="6">
        <v>103044419</v>
      </c>
      <c r="B592" s="8" t="s">
        <v>211</v>
      </c>
      <c r="C592" s="9">
        <v>0</v>
      </c>
    </row>
    <row r="593" spans="1:3" s="1" customFormat="1" ht="16.899999999999999" customHeight="1">
      <c r="A593" s="6">
        <v>103044420</v>
      </c>
      <c r="B593" s="8" t="s">
        <v>212</v>
      </c>
      <c r="C593" s="9">
        <v>0</v>
      </c>
    </row>
    <row r="594" spans="1:3" s="1" customFormat="1" ht="16.899999999999999" customHeight="1">
      <c r="A594" s="6">
        <v>103044421</v>
      </c>
      <c r="B594" s="8" t="s">
        <v>213</v>
      </c>
      <c r="C594" s="9">
        <v>0</v>
      </c>
    </row>
    <row r="595" spans="1:3" s="1" customFormat="1" ht="16.899999999999999" customHeight="1">
      <c r="A595" s="6">
        <v>103044422</v>
      </c>
      <c r="B595" s="8" t="s">
        <v>214</v>
      </c>
      <c r="C595" s="9">
        <v>0</v>
      </c>
    </row>
    <row r="596" spans="1:3" s="1" customFormat="1" ht="16.899999999999999" customHeight="1">
      <c r="A596" s="6">
        <v>103044423</v>
      </c>
      <c r="B596" s="8" t="s">
        <v>215</v>
      </c>
      <c r="C596" s="9">
        <v>0</v>
      </c>
    </row>
    <row r="597" spans="1:3" s="1" customFormat="1" ht="16.899999999999999" customHeight="1">
      <c r="A597" s="6">
        <v>103044424</v>
      </c>
      <c r="B597" s="8" t="s">
        <v>216</v>
      </c>
      <c r="C597" s="9">
        <v>0</v>
      </c>
    </row>
    <row r="598" spans="1:3" s="1" customFormat="1" ht="16.899999999999999" customHeight="1">
      <c r="A598" s="6">
        <v>103044425</v>
      </c>
      <c r="B598" s="8" t="s">
        <v>217</v>
      </c>
      <c r="C598" s="9">
        <v>0</v>
      </c>
    </row>
    <row r="599" spans="1:3" s="1" customFormat="1" ht="16.899999999999999" customHeight="1">
      <c r="A599" s="6">
        <v>103044426</v>
      </c>
      <c r="B599" s="8" t="s">
        <v>218</v>
      </c>
      <c r="C599" s="9">
        <v>0</v>
      </c>
    </row>
    <row r="600" spans="1:3" s="1" customFormat="1" ht="16.899999999999999" customHeight="1">
      <c r="A600" s="6">
        <v>103044427</v>
      </c>
      <c r="B600" s="8" t="s">
        <v>219</v>
      </c>
      <c r="C600" s="9">
        <v>0</v>
      </c>
    </row>
    <row r="601" spans="1:3" s="1" customFormat="1" ht="16.899999999999999" customHeight="1">
      <c r="A601" s="6">
        <v>103044428</v>
      </c>
      <c r="B601" s="8" t="s">
        <v>220</v>
      </c>
      <c r="C601" s="9">
        <v>0</v>
      </c>
    </row>
    <row r="602" spans="1:3" s="1" customFormat="1" ht="16.899999999999999" customHeight="1">
      <c r="A602" s="6">
        <v>103044430</v>
      </c>
      <c r="B602" s="8" t="s">
        <v>221</v>
      </c>
      <c r="C602" s="9">
        <v>0</v>
      </c>
    </row>
    <row r="603" spans="1:3" s="1" customFormat="1" ht="16.899999999999999" customHeight="1">
      <c r="A603" s="6">
        <v>103044431</v>
      </c>
      <c r="B603" s="8" t="s">
        <v>222</v>
      </c>
      <c r="C603" s="9">
        <v>0</v>
      </c>
    </row>
    <row r="604" spans="1:3" s="1" customFormat="1" ht="16.899999999999999" customHeight="1">
      <c r="A604" s="6">
        <v>103044432</v>
      </c>
      <c r="B604" s="8" t="s">
        <v>223</v>
      </c>
      <c r="C604" s="9">
        <v>0</v>
      </c>
    </row>
    <row r="605" spans="1:3" s="1" customFormat="1" ht="16.899999999999999" customHeight="1">
      <c r="A605" s="6">
        <v>103044433</v>
      </c>
      <c r="B605" s="8" t="s">
        <v>224</v>
      </c>
      <c r="C605" s="9">
        <v>0</v>
      </c>
    </row>
    <row r="606" spans="1:3" s="1" customFormat="1" ht="16.899999999999999" customHeight="1">
      <c r="A606" s="6">
        <v>103044434</v>
      </c>
      <c r="B606" s="8" t="s">
        <v>225</v>
      </c>
      <c r="C606" s="9">
        <v>0</v>
      </c>
    </row>
    <row r="607" spans="1:3" s="1" customFormat="1" ht="16.899999999999999" customHeight="1">
      <c r="A607" s="6">
        <v>103044435</v>
      </c>
      <c r="B607" s="8" t="s">
        <v>226</v>
      </c>
      <c r="C607" s="9">
        <v>0</v>
      </c>
    </row>
    <row r="608" spans="1:3" s="1" customFormat="1" ht="16.899999999999999" customHeight="1">
      <c r="A608" s="6">
        <v>103044436</v>
      </c>
      <c r="B608" s="8" t="s">
        <v>227</v>
      </c>
      <c r="C608" s="9">
        <v>0</v>
      </c>
    </row>
    <row r="609" spans="1:3" s="1" customFormat="1" ht="16.899999999999999" customHeight="1">
      <c r="A609" s="6">
        <v>103044450</v>
      </c>
      <c r="B609" s="8" t="s">
        <v>228</v>
      </c>
      <c r="C609" s="9">
        <v>0</v>
      </c>
    </row>
    <row r="610" spans="1:3" s="1" customFormat="1" ht="16.899999999999999" customHeight="1">
      <c r="A610" s="6">
        <v>1030445</v>
      </c>
      <c r="B610" s="7" t="s">
        <v>229</v>
      </c>
      <c r="C610" s="5">
        <f>SUM(C611:C614)</f>
        <v>0</v>
      </c>
    </row>
    <row r="611" spans="1:3" s="1" customFormat="1" ht="16.899999999999999" customHeight="1">
      <c r="A611" s="6">
        <v>103044505</v>
      </c>
      <c r="B611" s="8" t="s">
        <v>230</v>
      </c>
      <c r="C611" s="9">
        <v>0</v>
      </c>
    </row>
    <row r="612" spans="1:3" s="1" customFormat="1" ht="16.899999999999999" customHeight="1">
      <c r="A612" s="6">
        <v>103044506</v>
      </c>
      <c r="B612" s="8" t="s">
        <v>197</v>
      </c>
      <c r="C612" s="9">
        <v>0</v>
      </c>
    </row>
    <row r="613" spans="1:3" s="1" customFormat="1" ht="16.899999999999999" customHeight="1">
      <c r="A613" s="6">
        <v>103044507</v>
      </c>
      <c r="B613" s="8" t="s">
        <v>231</v>
      </c>
      <c r="C613" s="9">
        <v>0</v>
      </c>
    </row>
    <row r="614" spans="1:3" s="1" customFormat="1" ht="16.899999999999999" customHeight="1">
      <c r="A614" s="6">
        <v>103044550</v>
      </c>
      <c r="B614" s="8" t="s">
        <v>232</v>
      </c>
      <c r="C614" s="9">
        <v>0</v>
      </c>
    </row>
    <row r="615" spans="1:3" s="1" customFormat="1" ht="16.899999999999999" customHeight="1">
      <c r="A615" s="6">
        <v>1030446</v>
      </c>
      <c r="B615" s="7" t="s">
        <v>233</v>
      </c>
      <c r="C615" s="5">
        <f>SUM(C616:C621)</f>
        <v>12</v>
      </c>
    </row>
    <row r="616" spans="1:3" s="1" customFormat="1" ht="16.899999999999999" customHeight="1">
      <c r="A616" s="6">
        <v>103044601</v>
      </c>
      <c r="B616" s="8" t="s">
        <v>234</v>
      </c>
      <c r="C616" s="9">
        <v>0</v>
      </c>
    </row>
    <row r="617" spans="1:3" s="1" customFormat="1" ht="16.899999999999999" customHeight="1">
      <c r="A617" s="6">
        <v>103044602</v>
      </c>
      <c r="B617" s="8" t="s">
        <v>235</v>
      </c>
      <c r="C617" s="9">
        <v>0</v>
      </c>
    </row>
    <row r="618" spans="1:3" s="1" customFormat="1" ht="16.899999999999999" customHeight="1">
      <c r="A618" s="6">
        <v>103044607</v>
      </c>
      <c r="B618" s="8" t="s">
        <v>236</v>
      </c>
      <c r="C618" s="9">
        <v>0</v>
      </c>
    </row>
    <row r="619" spans="1:3" s="1" customFormat="1" ht="16.899999999999999" customHeight="1">
      <c r="A619" s="6">
        <v>103044608</v>
      </c>
      <c r="B619" s="8" t="s">
        <v>59</v>
      </c>
      <c r="C619" s="9">
        <v>0</v>
      </c>
    </row>
    <row r="620" spans="1:3" s="1" customFormat="1" ht="16.899999999999999" customHeight="1">
      <c r="A620" s="6">
        <v>103044609</v>
      </c>
      <c r="B620" s="8" t="s">
        <v>237</v>
      </c>
      <c r="C620" s="9">
        <v>0</v>
      </c>
    </row>
    <row r="621" spans="1:3" s="1" customFormat="1" ht="16.899999999999999" customHeight="1">
      <c r="A621" s="6">
        <v>103044650</v>
      </c>
      <c r="B621" s="8" t="s">
        <v>238</v>
      </c>
      <c r="C621" s="9">
        <v>12</v>
      </c>
    </row>
    <row r="622" spans="1:3" s="1" customFormat="1" ht="16.899999999999999" customHeight="1">
      <c r="A622" s="6">
        <v>1030447</v>
      </c>
      <c r="B622" s="7" t="s">
        <v>239</v>
      </c>
      <c r="C622" s="5">
        <f>SUM(C623:C633)</f>
        <v>2550</v>
      </c>
    </row>
    <row r="623" spans="1:3" s="1" customFormat="1" ht="16.899999999999999" customHeight="1">
      <c r="A623" s="6">
        <v>103044706</v>
      </c>
      <c r="B623" s="8" t="s">
        <v>240</v>
      </c>
      <c r="C623" s="9">
        <v>0</v>
      </c>
    </row>
    <row r="624" spans="1:3" s="1" customFormat="1" ht="16.899999999999999" customHeight="1">
      <c r="A624" s="6">
        <v>103044707</v>
      </c>
      <c r="B624" s="8" t="s">
        <v>241</v>
      </c>
      <c r="C624" s="9">
        <v>0</v>
      </c>
    </row>
    <row r="625" spans="1:3" s="1" customFormat="1" ht="16.899999999999999" customHeight="1">
      <c r="A625" s="6">
        <v>103044708</v>
      </c>
      <c r="B625" s="8" t="s">
        <v>242</v>
      </c>
      <c r="C625" s="9">
        <v>0</v>
      </c>
    </row>
    <row r="626" spans="1:3" s="1" customFormat="1" ht="16.899999999999999" customHeight="1">
      <c r="A626" s="6">
        <v>103044709</v>
      </c>
      <c r="B626" s="8" t="s">
        <v>243</v>
      </c>
      <c r="C626" s="9">
        <v>0</v>
      </c>
    </row>
    <row r="627" spans="1:3" s="1" customFormat="1" ht="16.899999999999999" customHeight="1">
      <c r="A627" s="6">
        <v>103044710</v>
      </c>
      <c r="B627" s="8" t="s">
        <v>244</v>
      </c>
      <c r="C627" s="9">
        <v>0</v>
      </c>
    </row>
    <row r="628" spans="1:3" s="1" customFormat="1" ht="16.899999999999999" customHeight="1">
      <c r="A628" s="6">
        <v>103044711</v>
      </c>
      <c r="B628" s="8" t="s">
        <v>245</v>
      </c>
      <c r="C628" s="9">
        <v>0</v>
      </c>
    </row>
    <row r="629" spans="1:3" s="1" customFormat="1" ht="16.899999999999999" customHeight="1">
      <c r="A629" s="6">
        <v>103044712</v>
      </c>
      <c r="B629" s="8" t="s">
        <v>246</v>
      </c>
      <c r="C629" s="9">
        <v>0</v>
      </c>
    </row>
    <row r="630" spans="1:3" s="1" customFormat="1" ht="16.899999999999999" customHeight="1">
      <c r="A630" s="6">
        <v>103044713</v>
      </c>
      <c r="B630" s="8" t="s">
        <v>59</v>
      </c>
      <c r="C630" s="9">
        <v>0</v>
      </c>
    </row>
    <row r="631" spans="1:3" s="1" customFormat="1" ht="16.899999999999999" customHeight="1">
      <c r="A631" s="6">
        <v>103044715</v>
      </c>
      <c r="B631" s="8" t="s">
        <v>247</v>
      </c>
      <c r="C631" s="9">
        <v>0</v>
      </c>
    </row>
    <row r="632" spans="1:3" s="1" customFormat="1" ht="16.899999999999999" customHeight="1">
      <c r="A632" s="6">
        <v>103044730</v>
      </c>
      <c r="B632" s="8" t="s">
        <v>248</v>
      </c>
      <c r="C632" s="9">
        <v>0</v>
      </c>
    </row>
    <row r="633" spans="1:3" s="1" customFormat="1" ht="16.899999999999999" customHeight="1">
      <c r="A633" s="6">
        <v>103044750</v>
      </c>
      <c r="B633" s="8" t="s">
        <v>249</v>
      </c>
      <c r="C633" s="9">
        <v>2550</v>
      </c>
    </row>
    <row r="634" spans="1:3" s="1" customFormat="1" ht="16.899999999999999" customHeight="1">
      <c r="A634" s="6">
        <v>1030448</v>
      </c>
      <c r="B634" s="7" t="s">
        <v>250</v>
      </c>
      <c r="C634" s="5">
        <f>SUM(C635:C644)</f>
        <v>0</v>
      </c>
    </row>
    <row r="635" spans="1:3" s="1" customFormat="1" ht="16.899999999999999" customHeight="1">
      <c r="A635" s="6">
        <v>103044801</v>
      </c>
      <c r="B635" s="8" t="s">
        <v>251</v>
      </c>
      <c r="C635" s="9">
        <v>0</v>
      </c>
    </row>
    <row r="636" spans="1:3" s="1" customFormat="1" ht="16.899999999999999" customHeight="1">
      <c r="A636" s="6">
        <v>103044802</v>
      </c>
      <c r="B636" s="8" t="s">
        <v>252</v>
      </c>
      <c r="C636" s="9">
        <v>0</v>
      </c>
    </row>
    <row r="637" spans="1:3" s="1" customFormat="1" ht="16.899999999999999" customHeight="1">
      <c r="A637" s="6">
        <v>103044803</v>
      </c>
      <c r="B637" s="8" t="s">
        <v>253</v>
      </c>
      <c r="C637" s="9">
        <v>0</v>
      </c>
    </row>
    <row r="638" spans="1:3" s="1" customFormat="1" ht="16.899999999999999" customHeight="1">
      <c r="A638" s="6">
        <v>103044804</v>
      </c>
      <c r="B638" s="8" t="s">
        <v>254</v>
      </c>
      <c r="C638" s="9">
        <v>0</v>
      </c>
    </row>
    <row r="639" spans="1:3" s="1" customFormat="1" ht="16.899999999999999" customHeight="1">
      <c r="A639" s="6">
        <v>103044805</v>
      </c>
      <c r="B639" s="8" t="s">
        <v>255</v>
      </c>
      <c r="C639" s="9">
        <v>0</v>
      </c>
    </row>
    <row r="640" spans="1:3" s="1" customFormat="1" ht="16.899999999999999" customHeight="1">
      <c r="A640" s="6">
        <v>103044806</v>
      </c>
      <c r="B640" s="8" t="s">
        <v>256</v>
      </c>
      <c r="C640" s="9">
        <v>0</v>
      </c>
    </row>
    <row r="641" spans="1:3" s="1" customFormat="1" ht="16.899999999999999" customHeight="1">
      <c r="A641" s="6">
        <v>103044807</v>
      </c>
      <c r="B641" s="8" t="s">
        <v>257</v>
      </c>
      <c r="C641" s="9">
        <v>0</v>
      </c>
    </row>
    <row r="642" spans="1:3" s="1" customFormat="1" ht="16.899999999999999" customHeight="1">
      <c r="A642" s="6">
        <v>103044808</v>
      </c>
      <c r="B642" s="8" t="s">
        <v>258</v>
      </c>
      <c r="C642" s="9">
        <v>0</v>
      </c>
    </row>
    <row r="643" spans="1:3" s="1" customFormat="1" ht="16.899999999999999" customHeight="1">
      <c r="A643" s="6">
        <v>103044809</v>
      </c>
      <c r="B643" s="8" t="s">
        <v>259</v>
      </c>
      <c r="C643" s="9">
        <v>0</v>
      </c>
    </row>
    <row r="644" spans="1:3" s="1" customFormat="1" ht="16.899999999999999" customHeight="1">
      <c r="A644" s="6">
        <v>103044850</v>
      </c>
      <c r="B644" s="8" t="s">
        <v>260</v>
      </c>
      <c r="C644" s="9">
        <v>0</v>
      </c>
    </row>
    <row r="645" spans="1:3" s="1" customFormat="1" ht="16.899999999999999" customHeight="1">
      <c r="A645" s="6">
        <v>1030449</v>
      </c>
      <c r="B645" s="7" t="s">
        <v>261</v>
      </c>
      <c r="C645" s="5">
        <f>SUM(C646:C651)</f>
        <v>0</v>
      </c>
    </row>
    <row r="646" spans="1:3" s="1" customFormat="1" ht="16.899999999999999" customHeight="1">
      <c r="A646" s="6">
        <v>103044901</v>
      </c>
      <c r="B646" s="8" t="s">
        <v>262</v>
      </c>
      <c r="C646" s="9">
        <v>0</v>
      </c>
    </row>
    <row r="647" spans="1:3" s="1" customFormat="1" ht="16.899999999999999" customHeight="1">
      <c r="A647" s="6">
        <v>103044902</v>
      </c>
      <c r="B647" s="8" t="s">
        <v>263</v>
      </c>
      <c r="C647" s="9">
        <v>0</v>
      </c>
    </row>
    <row r="648" spans="1:3" s="1" customFormat="1" ht="16.899999999999999" customHeight="1">
      <c r="A648" s="6">
        <v>103044905</v>
      </c>
      <c r="B648" s="8" t="s">
        <v>119</v>
      </c>
      <c r="C648" s="9">
        <v>0</v>
      </c>
    </row>
    <row r="649" spans="1:3" s="1" customFormat="1" ht="16.899999999999999" customHeight="1">
      <c r="A649" s="6">
        <v>103044907</v>
      </c>
      <c r="B649" s="8" t="s">
        <v>118</v>
      </c>
      <c r="C649" s="9">
        <v>0</v>
      </c>
    </row>
    <row r="650" spans="1:3" s="1" customFormat="1" ht="16.899999999999999" customHeight="1">
      <c r="A650" s="6">
        <v>103044908</v>
      </c>
      <c r="B650" s="8" t="s">
        <v>264</v>
      </c>
      <c r="C650" s="9">
        <v>0</v>
      </c>
    </row>
    <row r="651" spans="1:3" s="1" customFormat="1" ht="16.899999999999999" customHeight="1">
      <c r="A651" s="6">
        <v>103044950</v>
      </c>
      <c r="B651" s="8" t="s">
        <v>265</v>
      </c>
      <c r="C651" s="9">
        <v>0</v>
      </c>
    </row>
    <row r="652" spans="1:3" s="1" customFormat="1" ht="16.899999999999999" customHeight="1">
      <c r="A652" s="6">
        <v>1030450</v>
      </c>
      <c r="B652" s="7" t="s">
        <v>266</v>
      </c>
      <c r="C652" s="5">
        <f>SUM(C653:C655)</f>
        <v>0</v>
      </c>
    </row>
    <row r="653" spans="1:3" s="1" customFormat="1" ht="16.899999999999999" customHeight="1">
      <c r="A653" s="6">
        <v>103045002</v>
      </c>
      <c r="B653" s="8" t="s">
        <v>267</v>
      </c>
      <c r="C653" s="9">
        <v>0</v>
      </c>
    </row>
    <row r="654" spans="1:3" s="1" customFormat="1" ht="16.899999999999999" customHeight="1">
      <c r="A654" s="6">
        <v>103045004</v>
      </c>
      <c r="B654" s="8" t="s">
        <v>59</v>
      </c>
      <c r="C654" s="9">
        <v>0</v>
      </c>
    </row>
    <row r="655" spans="1:3" s="1" customFormat="1" ht="16.899999999999999" customHeight="1">
      <c r="A655" s="6">
        <v>103045050</v>
      </c>
      <c r="B655" s="8" t="s">
        <v>268</v>
      </c>
      <c r="C655" s="9">
        <v>0</v>
      </c>
    </row>
    <row r="656" spans="1:3" s="1" customFormat="1" ht="16.899999999999999" customHeight="1">
      <c r="A656" s="6">
        <v>1030451</v>
      </c>
      <c r="B656" s="7" t="s">
        <v>269</v>
      </c>
      <c r="C656" s="5">
        <f>SUM(C657:C660)</f>
        <v>0</v>
      </c>
    </row>
    <row r="657" spans="1:3" s="1" customFormat="1" ht="16.899999999999999" customHeight="1">
      <c r="A657" s="6">
        <v>103045101</v>
      </c>
      <c r="B657" s="8" t="s">
        <v>270</v>
      </c>
      <c r="C657" s="9">
        <v>0</v>
      </c>
    </row>
    <row r="658" spans="1:3" s="1" customFormat="1" ht="16.899999999999999" customHeight="1">
      <c r="A658" s="6">
        <v>103045102</v>
      </c>
      <c r="B658" s="8" t="s">
        <v>271</v>
      </c>
      <c r="C658" s="9">
        <v>0</v>
      </c>
    </row>
    <row r="659" spans="1:3" s="1" customFormat="1" ht="16.899999999999999" customHeight="1">
      <c r="A659" s="6">
        <v>103045103</v>
      </c>
      <c r="B659" s="8" t="s">
        <v>272</v>
      </c>
      <c r="C659" s="9">
        <v>0</v>
      </c>
    </row>
    <row r="660" spans="1:3" s="1" customFormat="1" ht="16.899999999999999" customHeight="1">
      <c r="A660" s="6">
        <v>103045150</v>
      </c>
      <c r="B660" s="8" t="s">
        <v>273</v>
      </c>
      <c r="C660" s="9">
        <v>0</v>
      </c>
    </row>
    <row r="661" spans="1:3" s="1" customFormat="1" ht="16.899999999999999" customHeight="1">
      <c r="A661" s="6">
        <v>1030452</v>
      </c>
      <c r="B661" s="7" t="s">
        <v>274</v>
      </c>
      <c r="C661" s="5">
        <f>SUM(C662:C664)</f>
        <v>0</v>
      </c>
    </row>
    <row r="662" spans="1:3" s="1" customFormat="1" ht="16.899999999999999" customHeight="1">
      <c r="A662" s="6">
        <v>103045201</v>
      </c>
      <c r="B662" s="8" t="s">
        <v>275</v>
      </c>
      <c r="C662" s="9">
        <v>0</v>
      </c>
    </row>
    <row r="663" spans="1:3" s="1" customFormat="1" ht="16.899999999999999" customHeight="1">
      <c r="A663" s="6">
        <v>103045202</v>
      </c>
      <c r="B663" s="8" t="s">
        <v>276</v>
      </c>
      <c r="C663" s="9">
        <v>0</v>
      </c>
    </row>
    <row r="664" spans="1:3" s="1" customFormat="1" ht="16.899999999999999" customHeight="1">
      <c r="A664" s="6">
        <v>103045250</v>
      </c>
      <c r="B664" s="8" t="s">
        <v>277</v>
      </c>
      <c r="C664" s="9">
        <v>0</v>
      </c>
    </row>
    <row r="665" spans="1:3" s="1" customFormat="1" ht="16.899999999999999" customHeight="1">
      <c r="A665" s="6">
        <v>1030453</v>
      </c>
      <c r="B665" s="7" t="s">
        <v>278</v>
      </c>
      <c r="C665" s="5">
        <f>SUM(C666:C668)</f>
        <v>0</v>
      </c>
    </row>
    <row r="666" spans="1:3" s="1" customFormat="1" ht="16.899999999999999" customHeight="1">
      <c r="A666" s="6">
        <v>103045301</v>
      </c>
      <c r="B666" s="8" t="s">
        <v>279</v>
      </c>
      <c r="C666" s="9">
        <v>0</v>
      </c>
    </row>
    <row r="667" spans="1:3" s="1" customFormat="1" ht="16.899999999999999" customHeight="1">
      <c r="A667" s="6">
        <v>103045302</v>
      </c>
      <c r="B667" s="8" t="s">
        <v>59</v>
      </c>
      <c r="C667" s="9">
        <v>0</v>
      </c>
    </row>
    <row r="668" spans="1:3" s="1" customFormat="1" ht="16.899999999999999" customHeight="1">
      <c r="A668" s="6">
        <v>103045350</v>
      </c>
      <c r="B668" s="8" t="s">
        <v>280</v>
      </c>
      <c r="C668" s="9">
        <v>0</v>
      </c>
    </row>
    <row r="669" spans="1:3" s="1" customFormat="1" ht="16.899999999999999" customHeight="1">
      <c r="A669" s="6">
        <v>1030454</v>
      </c>
      <c r="B669" s="7" t="s">
        <v>281</v>
      </c>
      <c r="C669" s="5">
        <f>C670</f>
        <v>0</v>
      </c>
    </row>
    <row r="670" spans="1:3" s="1" customFormat="1" ht="16.899999999999999" customHeight="1">
      <c r="A670" s="6">
        <v>103045450</v>
      </c>
      <c r="B670" s="8" t="s">
        <v>282</v>
      </c>
      <c r="C670" s="9">
        <v>0</v>
      </c>
    </row>
    <row r="671" spans="1:3" s="1" customFormat="1" ht="16.899999999999999" customHeight="1">
      <c r="A671" s="6">
        <v>1030455</v>
      </c>
      <c r="B671" s="7" t="s">
        <v>283</v>
      </c>
      <c r="C671" s="5">
        <f>SUM(C672:C673)</f>
        <v>0</v>
      </c>
    </row>
    <row r="672" spans="1:3" s="1" customFormat="1" ht="16.899999999999999" customHeight="1">
      <c r="A672" s="6">
        <v>103045501</v>
      </c>
      <c r="B672" s="8" t="s">
        <v>284</v>
      </c>
      <c r="C672" s="9">
        <v>0</v>
      </c>
    </row>
    <row r="673" spans="1:3" s="1" customFormat="1" ht="16.899999999999999" customHeight="1">
      <c r="A673" s="6">
        <v>103045550</v>
      </c>
      <c r="B673" s="8" t="s">
        <v>285</v>
      </c>
      <c r="C673" s="9">
        <v>0</v>
      </c>
    </row>
    <row r="674" spans="1:3" s="1" customFormat="1" ht="16.899999999999999" customHeight="1">
      <c r="A674" s="6">
        <v>1030456</v>
      </c>
      <c r="B674" s="7" t="s">
        <v>286</v>
      </c>
      <c r="C674" s="5">
        <f>C675</f>
        <v>0</v>
      </c>
    </row>
    <row r="675" spans="1:3" s="1" customFormat="1" ht="16.899999999999999" customHeight="1">
      <c r="A675" s="6">
        <v>103045650</v>
      </c>
      <c r="B675" s="8" t="s">
        <v>287</v>
      </c>
      <c r="C675" s="9">
        <v>0</v>
      </c>
    </row>
    <row r="676" spans="1:3" s="1" customFormat="1" ht="16.899999999999999" customHeight="1">
      <c r="A676" s="6">
        <v>1030457</v>
      </c>
      <c r="B676" s="7" t="s">
        <v>288</v>
      </c>
      <c r="C676" s="5">
        <f>C677</f>
        <v>0</v>
      </c>
    </row>
    <row r="677" spans="1:3" s="1" customFormat="1" ht="16.899999999999999" customHeight="1">
      <c r="A677" s="6">
        <v>103045750</v>
      </c>
      <c r="B677" s="8" t="s">
        <v>289</v>
      </c>
      <c r="C677" s="9">
        <v>0</v>
      </c>
    </row>
    <row r="678" spans="1:3" s="1" customFormat="1" ht="16.899999999999999" customHeight="1">
      <c r="A678" s="6">
        <v>1030458</v>
      </c>
      <c r="B678" s="7" t="s">
        <v>290</v>
      </c>
      <c r="C678" s="5">
        <f>SUM(C679:C682)</f>
        <v>0</v>
      </c>
    </row>
    <row r="679" spans="1:3" s="1" customFormat="1" ht="16.899999999999999" customHeight="1">
      <c r="A679" s="6">
        <v>103045801</v>
      </c>
      <c r="B679" s="8" t="s">
        <v>117</v>
      </c>
      <c r="C679" s="9">
        <v>0</v>
      </c>
    </row>
    <row r="680" spans="1:3" s="1" customFormat="1" ht="16.899999999999999" customHeight="1">
      <c r="A680" s="6">
        <v>103045802</v>
      </c>
      <c r="B680" s="8" t="s">
        <v>118</v>
      </c>
      <c r="C680" s="9">
        <v>0</v>
      </c>
    </row>
    <row r="681" spans="1:3" s="1" customFormat="1" ht="16.899999999999999" customHeight="1">
      <c r="A681" s="6">
        <v>103045803</v>
      </c>
      <c r="B681" s="8" t="s">
        <v>291</v>
      </c>
      <c r="C681" s="9">
        <v>0</v>
      </c>
    </row>
    <row r="682" spans="1:3" s="1" customFormat="1" ht="16.899999999999999" customHeight="1">
      <c r="A682" s="6">
        <v>103045850</v>
      </c>
      <c r="B682" s="8" t="s">
        <v>292</v>
      </c>
      <c r="C682" s="9">
        <v>0</v>
      </c>
    </row>
    <row r="683" spans="1:3" s="1" customFormat="1" ht="16.899999999999999" customHeight="1">
      <c r="A683" s="6">
        <v>1030459</v>
      </c>
      <c r="B683" s="7" t="s">
        <v>293</v>
      </c>
      <c r="C683" s="5">
        <f>SUM(C684:C685)</f>
        <v>0</v>
      </c>
    </row>
    <row r="684" spans="1:3" s="1" customFormat="1" ht="16.899999999999999" customHeight="1">
      <c r="A684" s="6">
        <v>103045901</v>
      </c>
      <c r="B684" s="8" t="s">
        <v>294</v>
      </c>
      <c r="C684" s="9">
        <v>0</v>
      </c>
    </row>
    <row r="685" spans="1:3" s="1" customFormat="1" ht="16.899999999999999" customHeight="1">
      <c r="A685" s="6">
        <v>103045950</v>
      </c>
      <c r="B685" s="8" t="s">
        <v>295</v>
      </c>
      <c r="C685" s="9">
        <v>0</v>
      </c>
    </row>
    <row r="686" spans="1:3" s="1" customFormat="1" ht="16.899999999999999" customHeight="1">
      <c r="A686" s="6">
        <v>1030460</v>
      </c>
      <c r="B686" s="7" t="s">
        <v>296</v>
      </c>
      <c r="C686" s="5">
        <f>C687</f>
        <v>0</v>
      </c>
    </row>
    <row r="687" spans="1:3" s="1" customFormat="1" ht="16.899999999999999" customHeight="1">
      <c r="A687" s="6">
        <v>103046050</v>
      </c>
      <c r="B687" s="8" t="s">
        <v>297</v>
      </c>
      <c r="C687" s="9">
        <v>0</v>
      </c>
    </row>
    <row r="688" spans="1:3" s="1" customFormat="1" ht="16.899999999999999" customHeight="1">
      <c r="A688" s="6">
        <v>1030461</v>
      </c>
      <c r="B688" s="7" t="s">
        <v>298</v>
      </c>
      <c r="C688" s="5">
        <f>SUM(C689:C690)</f>
        <v>0</v>
      </c>
    </row>
    <row r="689" spans="1:3" s="1" customFormat="1" ht="16.899999999999999" customHeight="1">
      <c r="A689" s="6">
        <v>103046101</v>
      </c>
      <c r="B689" s="8" t="s">
        <v>59</v>
      </c>
      <c r="C689" s="9">
        <v>0</v>
      </c>
    </row>
    <row r="690" spans="1:3" s="1" customFormat="1" ht="16.899999999999999" customHeight="1">
      <c r="A690" s="6">
        <v>103046150</v>
      </c>
      <c r="B690" s="8" t="s">
        <v>299</v>
      </c>
      <c r="C690" s="9">
        <v>0</v>
      </c>
    </row>
    <row r="691" spans="1:3" s="1" customFormat="1" ht="16.899999999999999" customHeight="1">
      <c r="A691" s="6">
        <v>1030499</v>
      </c>
      <c r="B691" s="7" t="s">
        <v>300</v>
      </c>
      <c r="C691" s="5">
        <f>C692</f>
        <v>0</v>
      </c>
    </row>
    <row r="692" spans="1:3" s="1" customFormat="1" ht="16.899999999999999" customHeight="1">
      <c r="A692" s="6">
        <v>103049950</v>
      </c>
      <c r="B692" s="8" t="s">
        <v>301</v>
      </c>
      <c r="C692" s="9">
        <v>0</v>
      </c>
    </row>
    <row r="693" spans="1:3" s="1" customFormat="1" ht="16.899999999999999" customHeight="1">
      <c r="A693" s="6">
        <v>10305</v>
      </c>
      <c r="B693" s="7" t="s">
        <v>302</v>
      </c>
      <c r="C693" s="5">
        <f>SUM(C694,C718,C724:C725)</f>
        <v>150</v>
      </c>
    </row>
    <row r="694" spans="1:3" s="1" customFormat="1" ht="16.899999999999999" customHeight="1">
      <c r="A694" s="6">
        <v>1030501</v>
      </c>
      <c r="B694" s="7" t="s">
        <v>303</v>
      </c>
      <c r="C694" s="5">
        <f>SUM(C695:C717)</f>
        <v>150</v>
      </c>
    </row>
    <row r="695" spans="1:3" s="1" customFormat="1" ht="16.899999999999999" customHeight="1">
      <c r="A695" s="6">
        <v>103050101</v>
      </c>
      <c r="B695" s="8" t="s">
        <v>304</v>
      </c>
      <c r="C695" s="9">
        <v>0</v>
      </c>
    </row>
    <row r="696" spans="1:3" s="1" customFormat="1" ht="16.899999999999999" customHeight="1">
      <c r="A696" s="6">
        <v>103050102</v>
      </c>
      <c r="B696" s="8" t="s">
        <v>305</v>
      </c>
      <c r="C696" s="9">
        <v>0</v>
      </c>
    </row>
    <row r="697" spans="1:3" s="1" customFormat="1" ht="16.899999999999999" customHeight="1">
      <c r="A697" s="6">
        <v>103050103</v>
      </c>
      <c r="B697" s="8" t="s">
        <v>306</v>
      </c>
      <c r="C697" s="9">
        <v>0</v>
      </c>
    </row>
    <row r="698" spans="1:3" s="1" customFormat="1" ht="16.899999999999999" customHeight="1">
      <c r="A698" s="6">
        <v>103050104</v>
      </c>
      <c r="B698" s="8" t="s">
        <v>307</v>
      </c>
      <c r="C698" s="9">
        <v>0</v>
      </c>
    </row>
    <row r="699" spans="1:3" s="1" customFormat="1" ht="16.899999999999999" customHeight="1">
      <c r="A699" s="6">
        <v>103050105</v>
      </c>
      <c r="B699" s="8" t="s">
        <v>308</v>
      </c>
      <c r="C699" s="9">
        <v>0</v>
      </c>
    </row>
    <row r="700" spans="1:3" s="1" customFormat="1" ht="16.899999999999999" customHeight="1">
      <c r="A700" s="6">
        <v>103050106</v>
      </c>
      <c r="B700" s="8" t="s">
        <v>309</v>
      </c>
      <c r="C700" s="9">
        <v>0</v>
      </c>
    </row>
    <row r="701" spans="1:3" s="1" customFormat="1" ht="16.899999999999999" customHeight="1">
      <c r="A701" s="6">
        <v>103050107</v>
      </c>
      <c r="B701" s="8" t="s">
        <v>310</v>
      </c>
      <c r="C701" s="9">
        <v>0</v>
      </c>
    </row>
    <row r="702" spans="1:3" s="1" customFormat="1" ht="16.899999999999999" customHeight="1">
      <c r="A702" s="6">
        <v>103050108</v>
      </c>
      <c r="B702" s="8" t="s">
        <v>311</v>
      </c>
      <c r="C702" s="9">
        <v>0</v>
      </c>
    </row>
    <row r="703" spans="1:3" s="1" customFormat="1" ht="16.899999999999999" customHeight="1">
      <c r="A703" s="6">
        <v>103050109</v>
      </c>
      <c r="B703" s="8" t="s">
        <v>312</v>
      </c>
      <c r="C703" s="9">
        <v>0</v>
      </c>
    </row>
    <row r="704" spans="1:3" s="1" customFormat="1" ht="16.899999999999999" customHeight="1">
      <c r="A704" s="6">
        <v>103050110</v>
      </c>
      <c r="B704" s="8" t="s">
        <v>313</v>
      </c>
      <c r="C704" s="9">
        <v>0</v>
      </c>
    </row>
    <row r="705" spans="1:3" s="1" customFormat="1" ht="16.899999999999999" customHeight="1">
      <c r="A705" s="6">
        <v>103050111</v>
      </c>
      <c r="B705" s="8" t="s">
        <v>314</v>
      </c>
      <c r="C705" s="9">
        <v>0</v>
      </c>
    </row>
    <row r="706" spans="1:3" s="1" customFormat="1" ht="16.899999999999999" customHeight="1">
      <c r="A706" s="6">
        <v>103050112</v>
      </c>
      <c r="B706" s="8" t="s">
        <v>315</v>
      </c>
      <c r="C706" s="9">
        <v>0</v>
      </c>
    </row>
    <row r="707" spans="1:3" s="1" customFormat="1" ht="16.899999999999999" customHeight="1">
      <c r="A707" s="6">
        <v>103050113</v>
      </c>
      <c r="B707" s="8" t="s">
        <v>316</v>
      </c>
      <c r="C707" s="9">
        <v>0</v>
      </c>
    </row>
    <row r="708" spans="1:3" s="1" customFormat="1" ht="16.899999999999999" customHeight="1">
      <c r="A708" s="6">
        <v>103050114</v>
      </c>
      <c r="B708" s="8" t="s">
        <v>317</v>
      </c>
      <c r="C708" s="9">
        <v>0</v>
      </c>
    </row>
    <row r="709" spans="1:3" s="1" customFormat="1" ht="16.899999999999999" customHeight="1">
      <c r="A709" s="6">
        <v>103050115</v>
      </c>
      <c r="B709" s="8" t="s">
        <v>318</v>
      </c>
      <c r="C709" s="9">
        <v>0</v>
      </c>
    </row>
    <row r="710" spans="1:3" s="1" customFormat="1" ht="16.899999999999999" customHeight="1">
      <c r="A710" s="6">
        <v>103050116</v>
      </c>
      <c r="B710" s="8" t="s">
        <v>319</v>
      </c>
      <c r="C710" s="9">
        <v>0</v>
      </c>
    </row>
    <row r="711" spans="1:3" s="1" customFormat="1" ht="16.899999999999999" customHeight="1">
      <c r="A711" s="6">
        <v>103050117</v>
      </c>
      <c r="B711" s="8" t="s">
        <v>320</v>
      </c>
      <c r="C711" s="9">
        <v>0</v>
      </c>
    </row>
    <row r="712" spans="1:3" s="1" customFormat="1" ht="16.899999999999999" customHeight="1">
      <c r="A712" s="6">
        <v>103050118</v>
      </c>
      <c r="B712" s="8" t="s">
        <v>321</v>
      </c>
      <c r="C712" s="9">
        <v>0</v>
      </c>
    </row>
    <row r="713" spans="1:3" s="1" customFormat="1" ht="16.899999999999999" customHeight="1">
      <c r="A713" s="6">
        <v>103050119</v>
      </c>
      <c r="B713" s="8" t="s">
        <v>322</v>
      </c>
      <c r="C713" s="9">
        <v>0</v>
      </c>
    </row>
    <row r="714" spans="1:3" s="1" customFormat="1" ht="16.899999999999999" customHeight="1">
      <c r="A714" s="6">
        <v>103050120</v>
      </c>
      <c r="B714" s="8" t="s">
        <v>323</v>
      </c>
      <c r="C714" s="9">
        <v>0</v>
      </c>
    </row>
    <row r="715" spans="1:3" s="1" customFormat="1" ht="16.899999999999999" customHeight="1">
      <c r="A715" s="6">
        <v>103050121</v>
      </c>
      <c r="B715" s="8" t="s">
        <v>324</v>
      </c>
      <c r="C715" s="9">
        <v>0</v>
      </c>
    </row>
    <row r="716" spans="1:3" s="1" customFormat="1" ht="16.899999999999999" customHeight="1">
      <c r="A716" s="6">
        <v>103050122</v>
      </c>
      <c r="B716" s="8" t="s">
        <v>325</v>
      </c>
      <c r="C716" s="9">
        <v>0</v>
      </c>
    </row>
    <row r="717" spans="1:3" s="1" customFormat="1" ht="16.899999999999999" customHeight="1">
      <c r="A717" s="6">
        <v>103050199</v>
      </c>
      <c r="B717" s="8" t="s">
        <v>326</v>
      </c>
      <c r="C717" s="9">
        <v>150</v>
      </c>
    </row>
    <row r="718" spans="1:3" s="1" customFormat="1" ht="16.899999999999999" customHeight="1">
      <c r="A718" s="6">
        <v>1030502</v>
      </c>
      <c r="B718" s="7" t="s">
        <v>327</v>
      </c>
      <c r="C718" s="5">
        <f>SUM(C719:C723)</f>
        <v>0</v>
      </c>
    </row>
    <row r="719" spans="1:3" s="1" customFormat="1" ht="16.899999999999999" customHeight="1">
      <c r="A719" s="6">
        <v>103050201</v>
      </c>
      <c r="B719" s="8" t="s">
        <v>328</v>
      </c>
      <c r="C719" s="9">
        <v>0</v>
      </c>
    </row>
    <row r="720" spans="1:3" s="1" customFormat="1" ht="16.899999999999999" customHeight="1">
      <c r="A720" s="6">
        <v>103050202</v>
      </c>
      <c r="B720" s="8" t="s">
        <v>329</v>
      </c>
      <c r="C720" s="9">
        <v>0</v>
      </c>
    </row>
    <row r="721" spans="1:3" s="1" customFormat="1" ht="16.899999999999999" customHeight="1">
      <c r="A721" s="6">
        <v>103050203</v>
      </c>
      <c r="B721" s="8" t="s">
        <v>330</v>
      </c>
      <c r="C721" s="9">
        <v>0</v>
      </c>
    </row>
    <row r="722" spans="1:3" s="1" customFormat="1" ht="16.899999999999999" customHeight="1">
      <c r="A722" s="6">
        <v>103050204</v>
      </c>
      <c r="B722" s="8" t="s">
        <v>331</v>
      </c>
      <c r="C722" s="9">
        <v>0</v>
      </c>
    </row>
    <row r="723" spans="1:3" s="1" customFormat="1" ht="16.899999999999999" customHeight="1">
      <c r="A723" s="6">
        <v>103050299</v>
      </c>
      <c r="B723" s="8" t="s">
        <v>332</v>
      </c>
      <c r="C723" s="9">
        <v>0</v>
      </c>
    </row>
    <row r="724" spans="1:3" s="1" customFormat="1" ht="16.899999999999999" customHeight="1">
      <c r="A724" s="6">
        <v>1030503</v>
      </c>
      <c r="B724" s="7" t="s">
        <v>333</v>
      </c>
      <c r="C724" s="9">
        <v>0</v>
      </c>
    </row>
    <row r="725" spans="1:3" s="1" customFormat="1" ht="16.899999999999999" customHeight="1">
      <c r="A725" s="6">
        <v>1030509</v>
      </c>
      <c r="B725" s="7" t="s">
        <v>334</v>
      </c>
      <c r="C725" s="9">
        <v>0</v>
      </c>
    </row>
    <row r="726" spans="1:3" s="1" customFormat="1" ht="16.899999999999999" customHeight="1">
      <c r="A726" s="6">
        <v>10306</v>
      </c>
      <c r="B726" s="7" t="s">
        <v>335</v>
      </c>
      <c r="C726" s="5">
        <f>SUM(C727,C731,C734,C736,C738,C739,C743)</f>
        <v>0</v>
      </c>
    </row>
    <row r="727" spans="1:3" s="1" customFormat="1" ht="16.899999999999999" customHeight="1">
      <c r="A727" s="6">
        <v>1030601</v>
      </c>
      <c r="B727" s="10" t="s">
        <v>336</v>
      </c>
      <c r="C727" s="5">
        <f>SUM(C728:C730)</f>
        <v>0</v>
      </c>
    </row>
    <row r="728" spans="1:3" s="1" customFormat="1" ht="16.899999999999999" customHeight="1">
      <c r="A728" s="6">
        <v>103060101</v>
      </c>
      <c r="B728" s="6" t="s">
        <v>337</v>
      </c>
      <c r="C728" s="9">
        <v>0</v>
      </c>
    </row>
    <row r="729" spans="1:3" s="1" customFormat="1" ht="16.899999999999999" customHeight="1">
      <c r="A729" s="6">
        <v>103060102</v>
      </c>
      <c r="B729" s="6" t="s">
        <v>338</v>
      </c>
      <c r="C729" s="9">
        <v>0</v>
      </c>
    </row>
    <row r="730" spans="1:3" s="1" customFormat="1" ht="16.899999999999999" customHeight="1">
      <c r="A730" s="6">
        <v>103060199</v>
      </c>
      <c r="B730" s="8" t="s">
        <v>339</v>
      </c>
      <c r="C730" s="9">
        <v>0</v>
      </c>
    </row>
    <row r="731" spans="1:3" s="1" customFormat="1" ht="16.899999999999999" customHeight="1">
      <c r="A731" s="6">
        <v>1030602</v>
      </c>
      <c r="B731" s="7" t="s">
        <v>340</v>
      </c>
      <c r="C731" s="5">
        <f>SUM(C732:C733)</f>
        <v>0</v>
      </c>
    </row>
    <row r="732" spans="1:3" s="1" customFormat="1" ht="16.899999999999999" customHeight="1">
      <c r="A732" s="6">
        <v>103060201</v>
      </c>
      <c r="B732" s="8" t="s">
        <v>341</v>
      </c>
      <c r="C732" s="9">
        <v>0</v>
      </c>
    </row>
    <row r="733" spans="1:3" s="1" customFormat="1" ht="16.899999999999999" customHeight="1">
      <c r="A733" s="6">
        <v>103060299</v>
      </c>
      <c r="B733" s="8" t="s">
        <v>342</v>
      </c>
      <c r="C733" s="9">
        <v>0</v>
      </c>
    </row>
    <row r="734" spans="1:3" s="1" customFormat="1" ht="16.899999999999999" customHeight="1">
      <c r="A734" s="6">
        <v>1030603</v>
      </c>
      <c r="B734" s="7" t="s">
        <v>343</v>
      </c>
      <c r="C734" s="5">
        <f>C735</f>
        <v>0</v>
      </c>
    </row>
    <row r="735" spans="1:3" s="1" customFormat="1" ht="16.899999999999999" customHeight="1">
      <c r="A735" s="6">
        <v>103060399</v>
      </c>
      <c r="B735" s="8" t="s">
        <v>344</v>
      </c>
      <c r="C735" s="9">
        <v>0</v>
      </c>
    </row>
    <row r="736" spans="1:3" s="1" customFormat="1" ht="16.899999999999999" customHeight="1">
      <c r="A736" s="6">
        <v>1030604</v>
      </c>
      <c r="B736" s="7" t="s">
        <v>345</v>
      </c>
      <c r="C736" s="5">
        <f>C737</f>
        <v>0</v>
      </c>
    </row>
    <row r="737" spans="1:3" s="1" customFormat="1" ht="16.899999999999999" customHeight="1">
      <c r="A737" s="6">
        <v>103060499</v>
      </c>
      <c r="B737" s="8" t="s">
        <v>346</v>
      </c>
      <c r="C737" s="9">
        <v>0</v>
      </c>
    </row>
    <row r="738" spans="1:3" s="1" customFormat="1" ht="16.899999999999999" customHeight="1">
      <c r="A738" s="6">
        <v>1030605</v>
      </c>
      <c r="B738" s="7" t="s">
        <v>347</v>
      </c>
      <c r="C738" s="9">
        <v>0</v>
      </c>
    </row>
    <row r="739" spans="1:3" s="1" customFormat="1" ht="16.899999999999999" customHeight="1">
      <c r="A739" s="6">
        <v>1030606</v>
      </c>
      <c r="B739" s="7" t="s">
        <v>348</v>
      </c>
      <c r="C739" s="5">
        <f>SUM(C740:C742)</f>
        <v>0</v>
      </c>
    </row>
    <row r="740" spans="1:3" s="1" customFormat="1" ht="16.899999999999999" customHeight="1">
      <c r="A740" s="6">
        <v>103060601</v>
      </c>
      <c r="B740" s="8" t="s">
        <v>349</v>
      </c>
      <c r="C740" s="9">
        <v>0</v>
      </c>
    </row>
    <row r="741" spans="1:3" s="1" customFormat="1" ht="16.899999999999999" customHeight="1">
      <c r="A741" s="6">
        <v>103060602</v>
      </c>
      <c r="B741" s="8" t="s">
        <v>350</v>
      </c>
      <c r="C741" s="9">
        <v>0</v>
      </c>
    </row>
    <row r="742" spans="1:3" s="1" customFormat="1" ht="16.899999999999999" customHeight="1">
      <c r="A742" s="6">
        <v>103060699</v>
      </c>
      <c r="B742" s="8" t="s">
        <v>351</v>
      </c>
      <c r="C742" s="9">
        <v>0</v>
      </c>
    </row>
    <row r="743" spans="1:3" s="1" customFormat="1" ht="16.899999999999999" customHeight="1">
      <c r="A743" s="6">
        <v>1030699</v>
      </c>
      <c r="B743" s="7" t="s">
        <v>352</v>
      </c>
      <c r="C743" s="9">
        <v>0</v>
      </c>
    </row>
    <row r="744" spans="1:3" s="1" customFormat="1" ht="16.899999999999999" customHeight="1">
      <c r="A744" s="6">
        <v>10307</v>
      </c>
      <c r="B744" s="7" t="s">
        <v>353</v>
      </c>
      <c r="C744" s="5">
        <f>SUM(C745,C748,C755:C757,C762,C767:C768,C771,C772,C775:C778,C782,C783)</f>
        <v>125</v>
      </c>
    </row>
    <row r="745" spans="1:3" s="1" customFormat="1" ht="16.899999999999999" customHeight="1">
      <c r="A745" s="6">
        <v>1030701</v>
      </c>
      <c r="B745" s="7" t="s">
        <v>354</v>
      </c>
      <c r="C745" s="5">
        <f>SUM(C746:C747)</f>
        <v>0</v>
      </c>
    </row>
    <row r="746" spans="1:3" s="1" customFormat="1" ht="16.899999999999999" customHeight="1">
      <c r="A746" s="6">
        <v>103070101</v>
      </c>
      <c r="B746" s="8" t="s">
        <v>355</v>
      </c>
      <c r="C746" s="9">
        <v>0</v>
      </c>
    </row>
    <row r="747" spans="1:3" s="1" customFormat="1" ht="16.899999999999999" customHeight="1">
      <c r="A747" s="6">
        <v>103070102</v>
      </c>
      <c r="B747" s="8" t="s">
        <v>356</v>
      </c>
      <c r="C747" s="9">
        <v>0</v>
      </c>
    </row>
    <row r="748" spans="1:3" s="1" customFormat="1" ht="16.899999999999999" customHeight="1">
      <c r="A748" s="6">
        <v>1030702</v>
      </c>
      <c r="B748" s="7" t="s">
        <v>357</v>
      </c>
      <c r="C748" s="5">
        <f>SUM(C749:C754)</f>
        <v>0</v>
      </c>
    </row>
    <row r="749" spans="1:3" s="1" customFormat="1" ht="16.899999999999999" customHeight="1">
      <c r="A749" s="6">
        <v>103070201</v>
      </c>
      <c r="B749" s="8" t="s">
        <v>358</v>
      </c>
      <c r="C749" s="9">
        <v>0</v>
      </c>
    </row>
    <row r="750" spans="1:3" s="1" customFormat="1" ht="16.899999999999999" customHeight="1">
      <c r="A750" s="6">
        <v>103070202</v>
      </c>
      <c r="B750" s="8" t="s">
        <v>359</v>
      </c>
      <c r="C750" s="9">
        <v>0</v>
      </c>
    </row>
    <row r="751" spans="1:3" s="1" customFormat="1" ht="16.899999999999999" customHeight="1">
      <c r="A751" s="6">
        <v>103070203</v>
      </c>
      <c r="B751" s="8" t="s">
        <v>360</v>
      </c>
      <c r="C751" s="9">
        <v>0</v>
      </c>
    </row>
    <row r="752" spans="1:3" s="1" customFormat="1" ht="16.899999999999999" customHeight="1">
      <c r="A752" s="6">
        <v>103070204</v>
      </c>
      <c r="B752" s="8" t="s">
        <v>361</v>
      </c>
      <c r="C752" s="9">
        <v>0</v>
      </c>
    </row>
    <row r="753" spans="1:3" s="1" customFormat="1" ht="16.899999999999999" customHeight="1">
      <c r="A753" s="6">
        <v>103070205</v>
      </c>
      <c r="B753" s="8" t="s">
        <v>362</v>
      </c>
      <c r="C753" s="9">
        <v>0</v>
      </c>
    </row>
    <row r="754" spans="1:3" s="1" customFormat="1" ht="16.899999999999999" customHeight="1">
      <c r="A754" s="6">
        <v>103070206</v>
      </c>
      <c r="B754" s="8" t="s">
        <v>363</v>
      </c>
      <c r="C754" s="9">
        <v>0</v>
      </c>
    </row>
    <row r="755" spans="1:3" s="1" customFormat="1" ht="16.899999999999999" customHeight="1">
      <c r="A755" s="6">
        <v>1030703</v>
      </c>
      <c r="B755" s="7" t="s">
        <v>364</v>
      </c>
      <c r="C755" s="9">
        <v>0</v>
      </c>
    </row>
    <row r="756" spans="1:3" s="1" customFormat="1" ht="16.899999999999999" customHeight="1">
      <c r="A756" s="6">
        <v>1030704</v>
      </c>
      <c r="B756" s="7" t="s">
        <v>365</v>
      </c>
      <c r="C756" s="9">
        <v>0</v>
      </c>
    </row>
    <row r="757" spans="1:3" s="1" customFormat="1" ht="17.25" customHeight="1">
      <c r="A757" s="6">
        <v>1030705</v>
      </c>
      <c r="B757" s="7" t="s">
        <v>366</v>
      </c>
      <c r="C757" s="5">
        <f>SUM(C758:C761)</f>
        <v>57</v>
      </c>
    </row>
    <row r="758" spans="1:3" s="1" customFormat="1" ht="16.899999999999999" customHeight="1">
      <c r="A758" s="6">
        <v>103070501</v>
      </c>
      <c r="B758" s="8" t="s">
        <v>367</v>
      </c>
      <c r="C758" s="9">
        <v>24</v>
      </c>
    </row>
    <row r="759" spans="1:3" s="1" customFormat="1" ht="16.899999999999999" customHeight="1">
      <c r="A759" s="6">
        <v>103070502</v>
      </c>
      <c r="B759" s="8" t="s">
        <v>368</v>
      </c>
      <c r="C759" s="9">
        <v>0</v>
      </c>
    </row>
    <row r="760" spans="1:3" s="1" customFormat="1" ht="16.899999999999999" customHeight="1">
      <c r="A760" s="6">
        <v>103070503</v>
      </c>
      <c r="B760" s="8" t="s">
        <v>369</v>
      </c>
      <c r="C760" s="9">
        <v>0</v>
      </c>
    </row>
    <row r="761" spans="1:3" s="1" customFormat="1" ht="16.899999999999999" customHeight="1">
      <c r="A761" s="6">
        <v>103070599</v>
      </c>
      <c r="B761" s="8" t="s">
        <v>370</v>
      </c>
      <c r="C761" s="9">
        <v>33</v>
      </c>
    </row>
    <row r="762" spans="1:3" s="1" customFormat="1" ht="16.899999999999999" customHeight="1">
      <c r="A762" s="6">
        <v>1030706</v>
      </c>
      <c r="B762" s="7" t="s">
        <v>371</v>
      </c>
      <c r="C762" s="5">
        <f>SUM(C763:C766)</f>
        <v>0</v>
      </c>
    </row>
    <row r="763" spans="1:3" s="1" customFormat="1" ht="16.899999999999999" customHeight="1">
      <c r="A763" s="6">
        <v>103070601</v>
      </c>
      <c r="B763" s="8" t="s">
        <v>372</v>
      </c>
      <c r="C763" s="9">
        <v>0</v>
      </c>
    </row>
    <row r="764" spans="1:3" s="1" customFormat="1" ht="16.899999999999999" customHeight="1">
      <c r="A764" s="6">
        <v>103070602</v>
      </c>
      <c r="B764" s="8" t="s">
        <v>373</v>
      </c>
      <c r="C764" s="9">
        <v>0</v>
      </c>
    </row>
    <row r="765" spans="1:3" s="1" customFormat="1" ht="16.899999999999999" customHeight="1">
      <c r="A765" s="6">
        <v>103070603</v>
      </c>
      <c r="B765" s="8" t="s">
        <v>374</v>
      </c>
      <c r="C765" s="9">
        <v>0</v>
      </c>
    </row>
    <row r="766" spans="1:3" s="1" customFormat="1" ht="16.899999999999999" customHeight="1">
      <c r="A766" s="6">
        <v>103070699</v>
      </c>
      <c r="B766" s="8" t="s">
        <v>375</v>
      </c>
      <c r="C766" s="9">
        <v>0</v>
      </c>
    </row>
    <row r="767" spans="1:3" s="1" customFormat="1" ht="16.899999999999999" customHeight="1">
      <c r="A767" s="6">
        <v>1030707</v>
      </c>
      <c r="B767" s="7" t="s">
        <v>376</v>
      </c>
      <c r="C767" s="9">
        <v>0</v>
      </c>
    </row>
    <row r="768" spans="1:3" s="1" customFormat="1" ht="16.899999999999999" customHeight="1">
      <c r="A768" s="6">
        <v>1030708</v>
      </c>
      <c r="B768" s="7" t="s">
        <v>377</v>
      </c>
      <c r="C768" s="5">
        <f>SUM(C769:C770)</f>
        <v>0</v>
      </c>
    </row>
    <row r="769" spans="1:3" s="1" customFormat="1" ht="16.899999999999999" customHeight="1">
      <c r="A769" s="6">
        <v>103070801</v>
      </c>
      <c r="B769" s="8" t="s">
        <v>378</v>
      </c>
      <c r="C769" s="9">
        <v>0</v>
      </c>
    </row>
    <row r="770" spans="1:3" s="1" customFormat="1" ht="16.899999999999999" customHeight="1">
      <c r="A770" s="6">
        <v>103070802</v>
      </c>
      <c r="B770" s="8" t="s">
        <v>379</v>
      </c>
      <c r="C770" s="9">
        <v>0</v>
      </c>
    </row>
    <row r="771" spans="1:3" s="1" customFormat="1" ht="16.899999999999999" customHeight="1">
      <c r="A771" s="6">
        <v>1030709</v>
      </c>
      <c r="B771" s="7" t="s">
        <v>380</v>
      </c>
      <c r="C771" s="9">
        <v>0</v>
      </c>
    </row>
    <row r="772" spans="1:3" s="1" customFormat="1" ht="17.25" customHeight="1">
      <c r="A772" s="6">
        <v>1030710</v>
      </c>
      <c r="B772" s="7" t="s">
        <v>381</v>
      </c>
      <c r="C772" s="5">
        <f>C773+C774</f>
        <v>0</v>
      </c>
    </row>
    <row r="773" spans="1:3" s="1" customFormat="1" ht="16.899999999999999" customHeight="1">
      <c r="A773" s="6">
        <v>103071001</v>
      </c>
      <c r="B773" s="8" t="s">
        <v>382</v>
      </c>
      <c r="C773" s="9">
        <v>0</v>
      </c>
    </row>
    <row r="774" spans="1:3" s="1" customFormat="1" ht="16.899999999999999" customHeight="1">
      <c r="A774" s="6">
        <v>103071002</v>
      </c>
      <c r="B774" s="8" t="s">
        <v>383</v>
      </c>
      <c r="C774" s="9">
        <v>0</v>
      </c>
    </row>
    <row r="775" spans="1:3" s="1" customFormat="1" ht="16.899999999999999" customHeight="1">
      <c r="A775" s="6">
        <v>1030711</v>
      </c>
      <c r="B775" s="7" t="s">
        <v>384</v>
      </c>
      <c r="C775" s="9">
        <v>0</v>
      </c>
    </row>
    <row r="776" spans="1:3" s="1" customFormat="1" ht="16.899999999999999" customHeight="1">
      <c r="A776" s="6">
        <v>1030712</v>
      </c>
      <c r="B776" s="7" t="s">
        <v>385</v>
      </c>
      <c r="C776" s="9">
        <v>0</v>
      </c>
    </row>
    <row r="777" spans="1:3" s="1" customFormat="1" ht="16.899999999999999" customHeight="1">
      <c r="A777" s="6">
        <v>1030713</v>
      </c>
      <c r="B777" s="7" t="s">
        <v>386</v>
      </c>
      <c r="C777" s="9">
        <v>0</v>
      </c>
    </row>
    <row r="778" spans="1:3" s="1" customFormat="1" ht="16.899999999999999" customHeight="1">
      <c r="A778" s="6">
        <v>1030714</v>
      </c>
      <c r="B778" s="7" t="s">
        <v>387</v>
      </c>
      <c r="C778" s="5">
        <f>SUM(C779:C781)</f>
        <v>0</v>
      </c>
    </row>
    <row r="779" spans="1:3" s="1" customFormat="1" ht="16.899999999999999" customHeight="1">
      <c r="A779" s="6">
        <v>103071401</v>
      </c>
      <c r="B779" s="8" t="s">
        <v>388</v>
      </c>
      <c r="C779" s="9">
        <v>0</v>
      </c>
    </row>
    <row r="780" spans="1:3" s="1" customFormat="1" ht="16.899999999999999" customHeight="1">
      <c r="A780" s="6">
        <v>103071402</v>
      </c>
      <c r="B780" s="8" t="s">
        <v>389</v>
      </c>
      <c r="C780" s="9">
        <v>0</v>
      </c>
    </row>
    <row r="781" spans="1:3" s="1" customFormat="1" ht="16.899999999999999" customHeight="1">
      <c r="A781" s="6">
        <v>103071403</v>
      </c>
      <c r="B781" s="8" t="s">
        <v>390</v>
      </c>
      <c r="C781" s="9">
        <v>0</v>
      </c>
    </row>
    <row r="782" spans="1:3" s="1" customFormat="1" ht="17.25" customHeight="1">
      <c r="A782" s="6">
        <v>1030715</v>
      </c>
      <c r="B782" s="7" t="s">
        <v>391</v>
      </c>
      <c r="C782" s="9">
        <v>0</v>
      </c>
    </row>
    <row r="783" spans="1:3" s="1" customFormat="1" ht="16.899999999999999" customHeight="1">
      <c r="A783" s="6">
        <v>1030799</v>
      </c>
      <c r="B783" s="7" t="s">
        <v>392</v>
      </c>
      <c r="C783" s="9">
        <v>68</v>
      </c>
    </row>
    <row r="784" spans="1:3" s="1" customFormat="1" ht="16.899999999999999" customHeight="1">
      <c r="A784" s="6">
        <v>10308</v>
      </c>
      <c r="B784" s="7" t="s">
        <v>393</v>
      </c>
      <c r="C784" s="5">
        <f>C785+C786</f>
        <v>0</v>
      </c>
    </row>
    <row r="785" spans="1:3" s="1" customFormat="1" ht="16.899999999999999" customHeight="1">
      <c r="A785" s="6">
        <v>1030801</v>
      </c>
      <c r="B785" s="7" t="s">
        <v>394</v>
      </c>
      <c r="C785" s="9">
        <v>0</v>
      </c>
    </row>
    <row r="786" spans="1:3" s="1" customFormat="1" ht="16.899999999999999" customHeight="1">
      <c r="A786" s="6">
        <v>1030802</v>
      </c>
      <c r="B786" s="7" t="s">
        <v>395</v>
      </c>
      <c r="C786" s="9">
        <v>0</v>
      </c>
    </row>
    <row r="787" spans="1:3" s="1" customFormat="1" ht="16.899999999999999" customHeight="1">
      <c r="A787" s="6">
        <v>10309</v>
      </c>
      <c r="B787" s="7" t="s">
        <v>396</v>
      </c>
      <c r="C787" s="5">
        <f>SUM(C788:C792)</f>
        <v>0</v>
      </c>
    </row>
    <row r="788" spans="1:3" s="1" customFormat="1" ht="16.899999999999999" customHeight="1">
      <c r="A788" s="6">
        <v>1030901</v>
      </c>
      <c r="B788" s="7" t="s">
        <v>397</v>
      </c>
      <c r="C788" s="9">
        <v>0</v>
      </c>
    </row>
    <row r="789" spans="1:3" s="1" customFormat="1" ht="16.899999999999999" customHeight="1">
      <c r="A789" s="6">
        <v>1030902</v>
      </c>
      <c r="B789" s="7" t="s">
        <v>398</v>
      </c>
      <c r="C789" s="9">
        <v>0</v>
      </c>
    </row>
    <row r="790" spans="1:3" s="1" customFormat="1" ht="16.899999999999999" customHeight="1">
      <c r="A790" s="6">
        <v>1030903</v>
      </c>
      <c r="B790" s="7" t="s">
        <v>399</v>
      </c>
      <c r="C790" s="9">
        <v>0</v>
      </c>
    </row>
    <row r="791" spans="1:3" s="1" customFormat="1" ht="16.899999999999999" customHeight="1">
      <c r="A791" s="6">
        <v>1030904</v>
      </c>
      <c r="B791" s="11" t="s">
        <v>400</v>
      </c>
      <c r="C791" s="12">
        <v>0</v>
      </c>
    </row>
    <row r="792" spans="1:3" s="1" customFormat="1" ht="16.899999999999999" customHeight="1">
      <c r="A792" s="13">
        <v>1030999</v>
      </c>
      <c r="B792" s="7" t="s">
        <v>401</v>
      </c>
      <c r="C792" s="9">
        <v>0</v>
      </c>
    </row>
    <row r="793" spans="1:3" s="1" customFormat="1" ht="16.899999999999999" customHeight="1">
      <c r="A793" s="6">
        <v>10399</v>
      </c>
      <c r="B793" s="14" t="s">
        <v>402</v>
      </c>
      <c r="C793" s="15">
        <f>SUM(C794:C799)</f>
        <v>0</v>
      </c>
    </row>
    <row r="794" spans="1:3" s="1" customFormat="1" ht="16.899999999999999" customHeight="1">
      <c r="A794" s="6">
        <v>1039904</v>
      </c>
      <c r="B794" s="7" t="s">
        <v>403</v>
      </c>
      <c r="C794" s="9">
        <v>0</v>
      </c>
    </row>
    <row r="795" spans="1:3" s="1" customFormat="1" ht="16.899999999999999" customHeight="1">
      <c r="A795" s="6">
        <v>1039907</v>
      </c>
      <c r="B795" s="7" t="s">
        <v>404</v>
      </c>
      <c r="C795" s="9">
        <v>0</v>
      </c>
    </row>
    <row r="796" spans="1:3" s="1" customFormat="1" ht="16.899999999999999" customHeight="1">
      <c r="A796" s="6">
        <v>1039908</v>
      </c>
      <c r="B796" s="7" t="s">
        <v>405</v>
      </c>
      <c r="C796" s="9">
        <v>0</v>
      </c>
    </row>
    <row r="797" spans="1:3" s="1" customFormat="1" ht="16.899999999999999" customHeight="1">
      <c r="A797" s="6">
        <v>1039912</v>
      </c>
      <c r="B797" s="7" t="s">
        <v>406</v>
      </c>
      <c r="C797" s="9">
        <v>0</v>
      </c>
    </row>
    <row r="798" spans="1:3" s="1" customFormat="1" ht="16.899999999999999" customHeight="1">
      <c r="A798" s="6">
        <v>1039913</v>
      </c>
      <c r="B798" s="7" t="s">
        <v>407</v>
      </c>
      <c r="C798" s="9">
        <v>0</v>
      </c>
    </row>
    <row r="799" spans="1:3" s="1" customFormat="1" ht="16.899999999999999" customHeight="1">
      <c r="A799" s="6">
        <v>1039999</v>
      </c>
      <c r="B799" s="7" t="s">
        <v>408</v>
      </c>
      <c r="C799" s="9">
        <v>0</v>
      </c>
    </row>
    <row r="800" spans="1:3" s="1" customFormat="1"/>
  </sheetData>
  <mergeCells count="3">
    <mergeCell ref="A1:C1"/>
    <mergeCell ref="A2:C2"/>
    <mergeCell ref="A3:C3"/>
  </mergeCells>
  <phoneticPr fontId="5" type="noConversion"/>
  <printOptions gridLines="1"/>
  <pageMargins left="0.75" right="0.75" top="1" bottom="1" header="0.5" footer="0.5"/>
  <headerFooter scaleWithDoc="0"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dimension ref="A1:C1393"/>
  <sheetViews>
    <sheetView showGridLines="0" showZeros="0" workbookViewId="0">
      <selection sqref="A1:C1"/>
    </sheetView>
  </sheetViews>
  <sheetFormatPr defaultColWidth="9.125" defaultRowHeight="14.25"/>
  <cols>
    <col min="1" max="1" width="9.875" style="1" customWidth="1"/>
    <col min="2" max="2" width="54.25" style="1" customWidth="1"/>
    <col min="3" max="3" width="26" style="1" customWidth="1"/>
    <col min="4" max="4" width="9.125" customWidth="1"/>
  </cols>
  <sheetData>
    <row r="1" spans="1:3" s="1" customFormat="1" ht="33.950000000000003" customHeight="1">
      <c r="A1" s="76" t="s">
        <v>409</v>
      </c>
      <c r="B1" s="76"/>
      <c r="C1" s="76"/>
    </row>
    <row r="2" spans="1:3" s="1" customFormat="1" ht="16.899999999999999" customHeight="1">
      <c r="A2" s="72" t="s">
        <v>410</v>
      </c>
      <c r="B2" s="72"/>
      <c r="C2" s="72"/>
    </row>
    <row r="3" spans="1:3" s="1" customFormat="1" ht="16.899999999999999" customHeight="1">
      <c r="A3" s="72" t="s">
        <v>411</v>
      </c>
      <c r="B3" s="72"/>
      <c r="C3" s="72"/>
    </row>
    <row r="4" spans="1:3" s="1" customFormat="1" ht="16.899999999999999" customHeight="1">
      <c r="A4" s="3" t="s">
        <v>2167</v>
      </c>
      <c r="B4" s="3" t="s">
        <v>2168</v>
      </c>
      <c r="C4" s="3" t="s">
        <v>2169</v>
      </c>
    </row>
    <row r="5" spans="1:3" s="1" customFormat="1" ht="16.899999999999999" customHeight="1">
      <c r="A5" s="3"/>
      <c r="B5" s="3" t="s">
        <v>412</v>
      </c>
      <c r="C5" s="5">
        <f>SUM(C6,C259,C296,C314,C435,C490,C546,C595,C711,C775,C853,C877,C1009,C1080,C1156,C1183,C1212,C1222,C1302,C1320,C1374,C1377,C1389)</f>
        <v>71740</v>
      </c>
    </row>
    <row r="6" spans="1:3" s="1" customFormat="1" ht="16.899999999999999" customHeight="1">
      <c r="A6" s="6">
        <v>201</v>
      </c>
      <c r="B6" s="10" t="s">
        <v>413</v>
      </c>
      <c r="C6" s="5">
        <f>SUM(C7,C19,C28,C40,C52,C63,C74,C86,C95,C105,C120,C129,C140,C152,C162,C175,C182,C189,C198,C204,C211,C219,C226,C232,C238,C244,C250,C256)</f>
        <v>6576</v>
      </c>
    </row>
    <row r="7" spans="1:3" s="1" customFormat="1" ht="16.899999999999999" customHeight="1">
      <c r="A7" s="6">
        <v>20101</v>
      </c>
      <c r="B7" s="10" t="s">
        <v>414</v>
      </c>
      <c r="C7" s="5">
        <f>SUM(C8:C18)</f>
        <v>0</v>
      </c>
    </row>
    <row r="8" spans="1:3" s="1" customFormat="1" ht="16.899999999999999" customHeight="1">
      <c r="A8" s="6">
        <v>2010101</v>
      </c>
      <c r="B8" s="6" t="s">
        <v>415</v>
      </c>
      <c r="C8" s="16">
        <v>0</v>
      </c>
    </row>
    <row r="9" spans="1:3" s="1" customFormat="1" ht="16.899999999999999" customHeight="1">
      <c r="A9" s="6">
        <v>2010102</v>
      </c>
      <c r="B9" s="6" t="s">
        <v>416</v>
      </c>
      <c r="C9" s="16">
        <v>0</v>
      </c>
    </row>
    <row r="10" spans="1:3" s="1" customFormat="1" ht="16.899999999999999" customHeight="1">
      <c r="A10" s="6">
        <v>2010103</v>
      </c>
      <c r="B10" s="6" t="s">
        <v>417</v>
      </c>
      <c r="C10" s="16">
        <v>0</v>
      </c>
    </row>
    <row r="11" spans="1:3" s="1" customFormat="1" ht="16.899999999999999" customHeight="1">
      <c r="A11" s="6">
        <v>2010104</v>
      </c>
      <c r="B11" s="6" t="s">
        <v>418</v>
      </c>
      <c r="C11" s="16">
        <v>0</v>
      </c>
    </row>
    <row r="12" spans="1:3" s="1" customFormat="1" ht="16.899999999999999" customHeight="1">
      <c r="A12" s="6">
        <v>2010105</v>
      </c>
      <c r="B12" s="6" t="s">
        <v>419</v>
      </c>
      <c r="C12" s="16">
        <v>0</v>
      </c>
    </row>
    <row r="13" spans="1:3" s="1" customFormat="1" ht="16.899999999999999" customHeight="1">
      <c r="A13" s="6">
        <v>2010106</v>
      </c>
      <c r="B13" s="6" t="s">
        <v>420</v>
      </c>
      <c r="C13" s="16">
        <v>0</v>
      </c>
    </row>
    <row r="14" spans="1:3" s="1" customFormat="1" ht="16.899999999999999" customHeight="1">
      <c r="A14" s="6">
        <v>2010107</v>
      </c>
      <c r="B14" s="6" t="s">
        <v>421</v>
      </c>
      <c r="C14" s="16">
        <v>0</v>
      </c>
    </row>
    <row r="15" spans="1:3" s="1" customFormat="1" ht="16.899999999999999" customHeight="1">
      <c r="A15" s="6">
        <v>2010108</v>
      </c>
      <c r="B15" s="6" t="s">
        <v>422</v>
      </c>
      <c r="C15" s="16">
        <v>0</v>
      </c>
    </row>
    <row r="16" spans="1:3" s="1" customFormat="1" ht="16.899999999999999" customHeight="1">
      <c r="A16" s="6">
        <v>2010109</v>
      </c>
      <c r="B16" s="6" t="s">
        <v>423</v>
      </c>
      <c r="C16" s="16">
        <v>0</v>
      </c>
    </row>
    <row r="17" spans="1:3" s="1" customFormat="1" ht="16.899999999999999" customHeight="1">
      <c r="A17" s="6">
        <v>2010150</v>
      </c>
      <c r="B17" s="6" t="s">
        <v>424</v>
      </c>
      <c r="C17" s="16">
        <v>0</v>
      </c>
    </row>
    <row r="18" spans="1:3" s="1" customFormat="1" ht="16.899999999999999" customHeight="1">
      <c r="A18" s="6">
        <v>2010199</v>
      </c>
      <c r="B18" s="6" t="s">
        <v>425</v>
      </c>
      <c r="C18" s="16">
        <v>0</v>
      </c>
    </row>
    <row r="19" spans="1:3" s="1" customFormat="1" ht="16.899999999999999" customHeight="1">
      <c r="A19" s="6">
        <v>20102</v>
      </c>
      <c r="B19" s="10" t="s">
        <v>426</v>
      </c>
      <c r="C19" s="5">
        <f>SUM(C20:C27)</f>
        <v>0</v>
      </c>
    </row>
    <row r="20" spans="1:3" s="1" customFormat="1" ht="16.899999999999999" customHeight="1">
      <c r="A20" s="6">
        <v>2010201</v>
      </c>
      <c r="B20" s="6" t="s">
        <v>415</v>
      </c>
      <c r="C20" s="16">
        <v>0</v>
      </c>
    </row>
    <row r="21" spans="1:3" s="1" customFormat="1" ht="16.899999999999999" customHeight="1">
      <c r="A21" s="6">
        <v>2010202</v>
      </c>
      <c r="B21" s="6" t="s">
        <v>416</v>
      </c>
      <c r="C21" s="16">
        <v>0</v>
      </c>
    </row>
    <row r="22" spans="1:3" s="1" customFormat="1" ht="16.899999999999999" customHeight="1">
      <c r="A22" s="6">
        <v>2010203</v>
      </c>
      <c r="B22" s="6" t="s">
        <v>417</v>
      </c>
      <c r="C22" s="16">
        <v>0</v>
      </c>
    </row>
    <row r="23" spans="1:3" s="1" customFormat="1" ht="16.899999999999999" customHeight="1">
      <c r="A23" s="6">
        <v>2010204</v>
      </c>
      <c r="B23" s="6" t="s">
        <v>427</v>
      </c>
      <c r="C23" s="16">
        <v>0</v>
      </c>
    </row>
    <row r="24" spans="1:3" s="1" customFormat="1" ht="16.899999999999999" customHeight="1">
      <c r="A24" s="6">
        <v>2010205</v>
      </c>
      <c r="B24" s="6" t="s">
        <v>428</v>
      </c>
      <c r="C24" s="16">
        <v>0</v>
      </c>
    </row>
    <row r="25" spans="1:3" s="1" customFormat="1" ht="16.899999999999999" customHeight="1">
      <c r="A25" s="6">
        <v>2010206</v>
      </c>
      <c r="B25" s="6" t="s">
        <v>429</v>
      </c>
      <c r="C25" s="16">
        <v>0</v>
      </c>
    </row>
    <row r="26" spans="1:3" s="1" customFormat="1" ht="16.899999999999999" customHeight="1">
      <c r="A26" s="6">
        <v>2010250</v>
      </c>
      <c r="B26" s="6" t="s">
        <v>424</v>
      </c>
      <c r="C26" s="16">
        <v>0</v>
      </c>
    </row>
    <row r="27" spans="1:3" s="1" customFormat="1" ht="16.899999999999999" customHeight="1">
      <c r="A27" s="6">
        <v>2010299</v>
      </c>
      <c r="B27" s="6" t="s">
        <v>430</v>
      </c>
      <c r="C27" s="16">
        <v>0</v>
      </c>
    </row>
    <row r="28" spans="1:3" s="1" customFormat="1" ht="16.899999999999999" customHeight="1">
      <c r="A28" s="6">
        <v>20103</v>
      </c>
      <c r="B28" s="10" t="s">
        <v>431</v>
      </c>
      <c r="C28" s="5">
        <f>SUM(C29:C39)</f>
        <v>3837</v>
      </c>
    </row>
    <row r="29" spans="1:3" s="1" customFormat="1" ht="16.899999999999999" customHeight="1">
      <c r="A29" s="6">
        <v>2010301</v>
      </c>
      <c r="B29" s="6" t="s">
        <v>415</v>
      </c>
      <c r="C29" s="16">
        <v>2332</v>
      </c>
    </row>
    <row r="30" spans="1:3" s="1" customFormat="1" ht="16.899999999999999" customHeight="1">
      <c r="A30" s="6">
        <v>2010302</v>
      </c>
      <c r="B30" s="6" t="s">
        <v>416</v>
      </c>
      <c r="C30" s="16">
        <v>0</v>
      </c>
    </row>
    <row r="31" spans="1:3" s="1" customFormat="1" ht="16.899999999999999" customHeight="1">
      <c r="A31" s="6">
        <v>2010303</v>
      </c>
      <c r="B31" s="6" t="s">
        <v>417</v>
      </c>
      <c r="C31" s="16">
        <v>0</v>
      </c>
    </row>
    <row r="32" spans="1:3" s="1" customFormat="1" ht="16.899999999999999" customHeight="1">
      <c r="A32" s="6">
        <v>2010304</v>
      </c>
      <c r="B32" s="6" t="s">
        <v>432</v>
      </c>
      <c r="C32" s="16">
        <v>0</v>
      </c>
    </row>
    <row r="33" spans="1:3" s="1" customFormat="1" ht="16.899999999999999" customHeight="1">
      <c r="A33" s="6">
        <v>2010305</v>
      </c>
      <c r="B33" s="6" t="s">
        <v>433</v>
      </c>
      <c r="C33" s="16">
        <v>100</v>
      </c>
    </row>
    <row r="34" spans="1:3" s="1" customFormat="1" ht="16.899999999999999" customHeight="1">
      <c r="A34" s="6">
        <v>2010306</v>
      </c>
      <c r="B34" s="6" t="s">
        <v>434</v>
      </c>
      <c r="C34" s="16">
        <v>0</v>
      </c>
    </row>
    <row r="35" spans="1:3" s="1" customFormat="1" ht="16.899999999999999" customHeight="1">
      <c r="A35" s="6">
        <v>2010307</v>
      </c>
      <c r="B35" s="6" t="s">
        <v>435</v>
      </c>
      <c r="C35" s="16">
        <v>0</v>
      </c>
    </row>
    <row r="36" spans="1:3" s="1" customFormat="1" ht="16.899999999999999" customHeight="1">
      <c r="A36" s="6">
        <v>2010308</v>
      </c>
      <c r="B36" s="6" t="s">
        <v>436</v>
      </c>
      <c r="C36" s="16">
        <v>0</v>
      </c>
    </row>
    <row r="37" spans="1:3" s="1" customFormat="1" ht="16.899999999999999" customHeight="1">
      <c r="A37" s="6">
        <v>2010309</v>
      </c>
      <c r="B37" s="6" t="s">
        <v>437</v>
      </c>
      <c r="C37" s="16">
        <v>0</v>
      </c>
    </row>
    <row r="38" spans="1:3" s="1" customFormat="1" ht="16.899999999999999" customHeight="1">
      <c r="A38" s="6">
        <v>2010350</v>
      </c>
      <c r="B38" s="6" t="s">
        <v>424</v>
      </c>
      <c r="C38" s="16">
        <v>0</v>
      </c>
    </row>
    <row r="39" spans="1:3" s="1" customFormat="1" ht="16.899999999999999" customHeight="1">
      <c r="A39" s="6">
        <v>2010399</v>
      </c>
      <c r="B39" s="6" t="s">
        <v>438</v>
      </c>
      <c r="C39" s="16">
        <v>1405</v>
      </c>
    </row>
    <row r="40" spans="1:3" s="1" customFormat="1" ht="16.899999999999999" customHeight="1">
      <c r="A40" s="6">
        <v>20104</v>
      </c>
      <c r="B40" s="10" t="s">
        <v>439</v>
      </c>
      <c r="C40" s="5">
        <f>SUM(C41:C51)</f>
        <v>0</v>
      </c>
    </row>
    <row r="41" spans="1:3" s="1" customFormat="1" ht="16.899999999999999" customHeight="1">
      <c r="A41" s="6">
        <v>2010401</v>
      </c>
      <c r="B41" s="6" t="s">
        <v>415</v>
      </c>
      <c r="C41" s="16">
        <v>0</v>
      </c>
    </row>
    <row r="42" spans="1:3" s="1" customFormat="1" ht="16.899999999999999" customHeight="1">
      <c r="A42" s="6">
        <v>2010402</v>
      </c>
      <c r="B42" s="6" t="s">
        <v>416</v>
      </c>
      <c r="C42" s="16">
        <v>0</v>
      </c>
    </row>
    <row r="43" spans="1:3" s="1" customFormat="1" ht="16.899999999999999" customHeight="1">
      <c r="A43" s="6">
        <v>2010403</v>
      </c>
      <c r="B43" s="6" t="s">
        <v>417</v>
      </c>
      <c r="C43" s="16">
        <v>0</v>
      </c>
    </row>
    <row r="44" spans="1:3" s="1" customFormat="1" ht="16.899999999999999" customHeight="1">
      <c r="A44" s="6">
        <v>2010404</v>
      </c>
      <c r="B44" s="6" t="s">
        <v>440</v>
      </c>
      <c r="C44" s="16">
        <v>0</v>
      </c>
    </row>
    <row r="45" spans="1:3" s="1" customFormat="1" ht="16.899999999999999" customHeight="1">
      <c r="A45" s="6">
        <v>2010405</v>
      </c>
      <c r="B45" s="6" t="s">
        <v>441</v>
      </c>
      <c r="C45" s="16">
        <v>0</v>
      </c>
    </row>
    <row r="46" spans="1:3" s="1" customFormat="1" ht="16.899999999999999" customHeight="1">
      <c r="A46" s="6">
        <v>2010406</v>
      </c>
      <c r="B46" s="6" t="s">
        <v>442</v>
      </c>
      <c r="C46" s="16">
        <v>0</v>
      </c>
    </row>
    <row r="47" spans="1:3" s="1" customFormat="1" ht="16.899999999999999" customHeight="1">
      <c r="A47" s="6">
        <v>2010407</v>
      </c>
      <c r="B47" s="6" t="s">
        <v>443</v>
      </c>
      <c r="C47" s="16">
        <v>0</v>
      </c>
    </row>
    <row r="48" spans="1:3" s="1" customFormat="1" ht="16.899999999999999" customHeight="1">
      <c r="A48" s="6">
        <v>2010408</v>
      </c>
      <c r="B48" s="6" t="s">
        <v>444</v>
      </c>
      <c r="C48" s="16">
        <v>0</v>
      </c>
    </row>
    <row r="49" spans="1:3" s="1" customFormat="1" ht="16.899999999999999" customHeight="1">
      <c r="A49" s="6">
        <v>2010409</v>
      </c>
      <c r="B49" s="6" t="s">
        <v>445</v>
      </c>
      <c r="C49" s="16">
        <v>0</v>
      </c>
    </row>
    <row r="50" spans="1:3" s="1" customFormat="1" ht="16.899999999999999" customHeight="1">
      <c r="A50" s="6">
        <v>2010450</v>
      </c>
      <c r="B50" s="6" t="s">
        <v>424</v>
      </c>
      <c r="C50" s="16">
        <v>0</v>
      </c>
    </row>
    <row r="51" spans="1:3" s="1" customFormat="1" ht="16.899999999999999" customHeight="1">
      <c r="A51" s="6">
        <v>2010499</v>
      </c>
      <c r="B51" s="6" t="s">
        <v>446</v>
      </c>
      <c r="C51" s="16">
        <v>0</v>
      </c>
    </row>
    <row r="52" spans="1:3" s="1" customFormat="1" ht="16.899999999999999" customHeight="1">
      <c r="A52" s="6">
        <v>20105</v>
      </c>
      <c r="B52" s="10" t="s">
        <v>447</v>
      </c>
      <c r="C52" s="5">
        <f>SUM(C53:C62)</f>
        <v>57</v>
      </c>
    </row>
    <row r="53" spans="1:3" s="1" customFormat="1" ht="16.899999999999999" customHeight="1">
      <c r="A53" s="6">
        <v>2010501</v>
      </c>
      <c r="B53" s="6" t="s">
        <v>415</v>
      </c>
      <c r="C53" s="16">
        <v>0</v>
      </c>
    </row>
    <row r="54" spans="1:3" s="1" customFormat="1" ht="16.899999999999999" customHeight="1">
      <c r="A54" s="6">
        <v>2010502</v>
      </c>
      <c r="B54" s="6" t="s">
        <v>416</v>
      </c>
      <c r="C54" s="16">
        <v>0</v>
      </c>
    </row>
    <row r="55" spans="1:3" s="1" customFormat="1" ht="16.899999999999999" customHeight="1">
      <c r="A55" s="6">
        <v>2010503</v>
      </c>
      <c r="B55" s="6" t="s">
        <v>417</v>
      </c>
      <c r="C55" s="16">
        <v>0</v>
      </c>
    </row>
    <row r="56" spans="1:3" s="1" customFormat="1" ht="16.899999999999999" customHeight="1">
      <c r="A56" s="6">
        <v>2010504</v>
      </c>
      <c r="B56" s="6" t="s">
        <v>448</v>
      </c>
      <c r="C56" s="16">
        <v>0</v>
      </c>
    </row>
    <row r="57" spans="1:3" s="1" customFormat="1" ht="16.899999999999999" customHeight="1">
      <c r="A57" s="6">
        <v>2010505</v>
      </c>
      <c r="B57" s="6" t="s">
        <v>449</v>
      </c>
      <c r="C57" s="16">
        <v>40</v>
      </c>
    </row>
    <row r="58" spans="1:3" s="1" customFormat="1" ht="16.899999999999999" customHeight="1">
      <c r="A58" s="6">
        <v>2010506</v>
      </c>
      <c r="B58" s="6" t="s">
        <v>450</v>
      </c>
      <c r="C58" s="16">
        <v>0</v>
      </c>
    </row>
    <row r="59" spans="1:3" s="1" customFormat="1" ht="16.899999999999999" customHeight="1">
      <c r="A59" s="6">
        <v>2010507</v>
      </c>
      <c r="B59" s="6" t="s">
        <v>451</v>
      </c>
      <c r="C59" s="16">
        <v>0</v>
      </c>
    </row>
    <row r="60" spans="1:3" s="1" customFormat="1" ht="16.899999999999999" customHeight="1">
      <c r="A60" s="6">
        <v>2010508</v>
      </c>
      <c r="B60" s="6" t="s">
        <v>452</v>
      </c>
      <c r="C60" s="16">
        <v>0</v>
      </c>
    </row>
    <row r="61" spans="1:3" s="1" customFormat="1" ht="16.899999999999999" customHeight="1">
      <c r="A61" s="6">
        <v>2010550</v>
      </c>
      <c r="B61" s="6" t="s">
        <v>424</v>
      </c>
      <c r="C61" s="16">
        <v>0</v>
      </c>
    </row>
    <row r="62" spans="1:3" s="1" customFormat="1" ht="16.899999999999999" customHeight="1">
      <c r="A62" s="6">
        <v>2010599</v>
      </c>
      <c r="B62" s="6" t="s">
        <v>453</v>
      </c>
      <c r="C62" s="16">
        <v>17</v>
      </c>
    </row>
    <row r="63" spans="1:3" s="1" customFormat="1" ht="16.899999999999999" customHeight="1">
      <c r="A63" s="6">
        <v>20106</v>
      </c>
      <c r="B63" s="10" t="s">
        <v>454</v>
      </c>
      <c r="C63" s="5">
        <f>SUM(C64:C73)</f>
        <v>486</v>
      </c>
    </row>
    <row r="64" spans="1:3" s="1" customFormat="1" ht="16.899999999999999" customHeight="1">
      <c r="A64" s="6">
        <v>2010601</v>
      </c>
      <c r="B64" s="6" t="s">
        <v>415</v>
      </c>
      <c r="C64" s="16">
        <v>238</v>
      </c>
    </row>
    <row r="65" spans="1:3" s="1" customFormat="1" ht="16.899999999999999" customHeight="1">
      <c r="A65" s="6">
        <v>2010602</v>
      </c>
      <c r="B65" s="6" t="s">
        <v>416</v>
      </c>
      <c r="C65" s="16">
        <v>0</v>
      </c>
    </row>
    <row r="66" spans="1:3" s="1" customFormat="1" ht="16.899999999999999" customHeight="1">
      <c r="A66" s="6">
        <v>2010603</v>
      </c>
      <c r="B66" s="6" t="s">
        <v>417</v>
      </c>
      <c r="C66" s="16">
        <v>0</v>
      </c>
    </row>
    <row r="67" spans="1:3" s="1" customFormat="1" ht="16.899999999999999" customHeight="1">
      <c r="A67" s="6">
        <v>2010604</v>
      </c>
      <c r="B67" s="6" t="s">
        <v>455</v>
      </c>
      <c r="C67" s="16">
        <v>0</v>
      </c>
    </row>
    <row r="68" spans="1:3" s="1" customFormat="1" ht="16.899999999999999" customHeight="1">
      <c r="A68" s="6">
        <v>2010605</v>
      </c>
      <c r="B68" s="6" t="s">
        <v>456</v>
      </c>
      <c r="C68" s="16">
        <v>60</v>
      </c>
    </row>
    <row r="69" spans="1:3" s="1" customFormat="1" ht="16.899999999999999" customHeight="1">
      <c r="A69" s="6">
        <v>2010606</v>
      </c>
      <c r="B69" s="6" t="s">
        <v>457</v>
      </c>
      <c r="C69" s="16">
        <v>0</v>
      </c>
    </row>
    <row r="70" spans="1:3" s="1" customFormat="1" ht="16.899999999999999" customHeight="1">
      <c r="A70" s="6">
        <v>2010607</v>
      </c>
      <c r="B70" s="6" t="s">
        <v>458</v>
      </c>
      <c r="C70" s="16">
        <v>0</v>
      </c>
    </row>
    <row r="71" spans="1:3" s="1" customFormat="1" ht="16.899999999999999" customHeight="1">
      <c r="A71" s="6">
        <v>2010608</v>
      </c>
      <c r="B71" s="6" t="s">
        <v>459</v>
      </c>
      <c r="C71" s="16">
        <v>0</v>
      </c>
    </row>
    <row r="72" spans="1:3" s="1" customFormat="1" ht="16.899999999999999" customHeight="1">
      <c r="A72" s="6">
        <v>2010650</v>
      </c>
      <c r="B72" s="6" t="s">
        <v>424</v>
      </c>
      <c r="C72" s="16">
        <v>0</v>
      </c>
    </row>
    <row r="73" spans="1:3" s="1" customFormat="1" ht="16.899999999999999" customHeight="1">
      <c r="A73" s="6">
        <v>2010699</v>
      </c>
      <c r="B73" s="6" t="s">
        <v>460</v>
      </c>
      <c r="C73" s="16">
        <v>188</v>
      </c>
    </row>
    <row r="74" spans="1:3" s="1" customFormat="1" ht="16.899999999999999" customHeight="1">
      <c r="A74" s="6">
        <v>20107</v>
      </c>
      <c r="B74" s="10" t="s">
        <v>461</v>
      </c>
      <c r="C74" s="5">
        <f>SUM(C75:C85)</f>
        <v>977</v>
      </c>
    </row>
    <row r="75" spans="1:3" s="1" customFormat="1" ht="16.899999999999999" customHeight="1">
      <c r="A75" s="6">
        <v>2010701</v>
      </c>
      <c r="B75" s="6" t="s">
        <v>415</v>
      </c>
      <c r="C75" s="16">
        <v>957</v>
      </c>
    </row>
    <row r="76" spans="1:3" s="1" customFormat="1" ht="16.899999999999999" customHeight="1">
      <c r="A76" s="6">
        <v>2010702</v>
      </c>
      <c r="B76" s="6" t="s">
        <v>416</v>
      </c>
      <c r="C76" s="16">
        <v>0</v>
      </c>
    </row>
    <row r="77" spans="1:3" s="1" customFormat="1" ht="16.899999999999999" customHeight="1">
      <c r="A77" s="6">
        <v>2010703</v>
      </c>
      <c r="B77" s="6" t="s">
        <v>417</v>
      </c>
      <c r="C77" s="16">
        <v>0</v>
      </c>
    </row>
    <row r="78" spans="1:3" s="1" customFormat="1" ht="16.899999999999999" customHeight="1">
      <c r="A78" s="6">
        <v>2010704</v>
      </c>
      <c r="B78" s="6" t="s">
        <v>462</v>
      </c>
      <c r="C78" s="16">
        <v>0</v>
      </c>
    </row>
    <row r="79" spans="1:3" s="1" customFormat="1" ht="16.899999999999999" customHeight="1">
      <c r="A79" s="6">
        <v>2010705</v>
      </c>
      <c r="B79" s="6" t="s">
        <v>463</v>
      </c>
      <c r="C79" s="16">
        <v>0</v>
      </c>
    </row>
    <row r="80" spans="1:3" s="1" customFormat="1" ht="16.899999999999999" customHeight="1">
      <c r="A80" s="6">
        <v>2010706</v>
      </c>
      <c r="B80" s="6" t="s">
        <v>464</v>
      </c>
      <c r="C80" s="16">
        <v>0</v>
      </c>
    </row>
    <row r="81" spans="1:3" s="1" customFormat="1" ht="16.899999999999999" customHeight="1">
      <c r="A81" s="6">
        <v>2010707</v>
      </c>
      <c r="B81" s="6" t="s">
        <v>465</v>
      </c>
      <c r="C81" s="16">
        <v>0</v>
      </c>
    </row>
    <row r="82" spans="1:3" s="1" customFormat="1" ht="16.899999999999999" customHeight="1">
      <c r="A82" s="6">
        <v>2010708</v>
      </c>
      <c r="B82" s="6" t="s">
        <v>466</v>
      </c>
      <c r="C82" s="16">
        <v>0</v>
      </c>
    </row>
    <row r="83" spans="1:3" s="1" customFormat="1" ht="16.899999999999999" customHeight="1">
      <c r="A83" s="6">
        <v>2010709</v>
      </c>
      <c r="B83" s="6" t="s">
        <v>458</v>
      </c>
      <c r="C83" s="16">
        <v>0</v>
      </c>
    </row>
    <row r="84" spans="1:3" s="1" customFormat="1" ht="16.899999999999999" customHeight="1">
      <c r="A84" s="6">
        <v>2010750</v>
      </c>
      <c r="B84" s="6" t="s">
        <v>424</v>
      </c>
      <c r="C84" s="16">
        <v>0</v>
      </c>
    </row>
    <row r="85" spans="1:3" s="1" customFormat="1" ht="16.899999999999999" customHeight="1">
      <c r="A85" s="6">
        <v>2010799</v>
      </c>
      <c r="B85" s="6" t="s">
        <v>467</v>
      </c>
      <c r="C85" s="16">
        <v>20</v>
      </c>
    </row>
    <row r="86" spans="1:3" s="1" customFormat="1" ht="16.899999999999999" customHeight="1">
      <c r="A86" s="6">
        <v>20108</v>
      </c>
      <c r="B86" s="10" t="s">
        <v>468</v>
      </c>
      <c r="C86" s="5">
        <f>SUM(C87:C94)</f>
        <v>80</v>
      </c>
    </row>
    <row r="87" spans="1:3" s="1" customFormat="1" ht="16.899999999999999" customHeight="1">
      <c r="A87" s="6">
        <v>2010801</v>
      </c>
      <c r="B87" s="6" t="s">
        <v>415</v>
      </c>
      <c r="C87" s="16">
        <v>0</v>
      </c>
    </row>
    <row r="88" spans="1:3" s="1" customFormat="1" ht="16.899999999999999" customHeight="1">
      <c r="A88" s="6">
        <v>2010802</v>
      </c>
      <c r="B88" s="6" t="s">
        <v>416</v>
      </c>
      <c r="C88" s="16">
        <v>0</v>
      </c>
    </row>
    <row r="89" spans="1:3" s="1" customFormat="1" ht="16.899999999999999" customHeight="1">
      <c r="A89" s="6">
        <v>2010803</v>
      </c>
      <c r="B89" s="6" t="s">
        <v>417</v>
      </c>
      <c r="C89" s="16">
        <v>0</v>
      </c>
    </row>
    <row r="90" spans="1:3" s="1" customFormat="1" ht="16.899999999999999" customHeight="1">
      <c r="A90" s="6">
        <v>2010804</v>
      </c>
      <c r="B90" s="6" t="s">
        <v>469</v>
      </c>
      <c r="C90" s="16">
        <v>80</v>
      </c>
    </row>
    <row r="91" spans="1:3" s="1" customFormat="1" ht="16.899999999999999" customHeight="1">
      <c r="A91" s="6">
        <v>2010805</v>
      </c>
      <c r="B91" s="6" t="s">
        <v>470</v>
      </c>
      <c r="C91" s="16">
        <v>0</v>
      </c>
    </row>
    <row r="92" spans="1:3" s="1" customFormat="1" ht="16.899999999999999" customHeight="1">
      <c r="A92" s="6">
        <v>2010806</v>
      </c>
      <c r="B92" s="6" t="s">
        <v>458</v>
      </c>
      <c r="C92" s="16">
        <v>0</v>
      </c>
    </row>
    <row r="93" spans="1:3" s="1" customFormat="1" ht="16.899999999999999" customHeight="1">
      <c r="A93" s="6">
        <v>2010850</v>
      </c>
      <c r="B93" s="6" t="s">
        <v>424</v>
      </c>
      <c r="C93" s="16">
        <v>0</v>
      </c>
    </row>
    <row r="94" spans="1:3" s="1" customFormat="1" ht="16.899999999999999" customHeight="1">
      <c r="A94" s="6">
        <v>2010899</v>
      </c>
      <c r="B94" s="6" t="s">
        <v>471</v>
      </c>
      <c r="C94" s="16">
        <v>0</v>
      </c>
    </row>
    <row r="95" spans="1:3" s="1" customFormat="1" ht="16.899999999999999" customHeight="1">
      <c r="A95" s="6">
        <v>20109</v>
      </c>
      <c r="B95" s="10" t="s">
        <v>472</v>
      </c>
      <c r="C95" s="5">
        <f>SUM(C96:C104)</f>
        <v>0</v>
      </c>
    </row>
    <row r="96" spans="1:3" s="1" customFormat="1" ht="16.899999999999999" customHeight="1">
      <c r="A96" s="6">
        <v>2010901</v>
      </c>
      <c r="B96" s="6" t="s">
        <v>415</v>
      </c>
      <c r="C96" s="16">
        <v>0</v>
      </c>
    </row>
    <row r="97" spans="1:3" s="1" customFormat="1" ht="16.899999999999999" customHeight="1">
      <c r="A97" s="6">
        <v>2010902</v>
      </c>
      <c r="B97" s="6" t="s">
        <v>416</v>
      </c>
      <c r="C97" s="16">
        <v>0</v>
      </c>
    </row>
    <row r="98" spans="1:3" s="1" customFormat="1" ht="16.899999999999999" customHeight="1">
      <c r="A98" s="6">
        <v>2010903</v>
      </c>
      <c r="B98" s="6" t="s">
        <v>417</v>
      </c>
      <c r="C98" s="16">
        <v>0</v>
      </c>
    </row>
    <row r="99" spans="1:3" s="1" customFormat="1" ht="16.899999999999999" customHeight="1">
      <c r="A99" s="6">
        <v>2010904</v>
      </c>
      <c r="B99" s="6" t="s">
        <v>473</v>
      </c>
      <c r="C99" s="16">
        <v>0</v>
      </c>
    </row>
    <row r="100" spans="1:3" s="1" customFormat="1" ht="16.899999999999999" customHeight="1">
      <c r="A100" s="6">
        <v>2010905</v>
      </c>
      <c r="B100" s="6" t="s">
        <v>474</v>
      </c>
      <c r="C100" s="16">
        <v>0</v>
      </c>
    </row>
    <row r="101" spans="1:3" s="1" customFormat="1" ht="16.899999999999999" customHeight="1">
      <c r="A101" s="6">
        <v>2010907</v>
      </c>
      <c r="B101" s="6" t="s">
        <v>475</v>
      </c>
      <c r="C101" s="16">
        <v>0</v>
      </c>
    </row>
    <row r="102" spans="1:3" s="1" customFormat="1" ht="16.899999999999999" customHeight="1">
      <c r="A102" s="6">
        <v>2010908</v>
      </c>
      <c r="B102" s="6" t="s">
        <v>458</v>
      </c>
      <c r="C102" s="16">
        <v>0</v>
      </c>
    </row>
    <row r="103" spans="1:3" s="1" customFormat="1" ht="16.899999999999999" customHeight="1">
      <c r="A103" s="6">
        <v>2010950</v>
      </c>
      <c r="B103" s="6" t="s">
        <v>424</v>
      </c>
      <c r="C103" s="16">
        <v>0</v>
      </c>
    </row>
    <row r="104" spans="1:3" s="1" customFormat="1" ht="16.899999999999999" customHeight="1">
      <c r="A104" s="6">
        <v>2010999</v>
      </c>
      <c r="B104" s="6" t="s">
        <v>476</v>
      </c>
      <c r="C104" s="16">
        <v>0</v>
      </c>
    </row>
    <row r="105" spans="1:3" s="1" customFormat="1" ht="16.899999999999999" customHeight="1">
      <c r="A105" s="6">
        <v>20110</v>
      </c>
      <c r="B105" s="10" t="s">
        <v>477</v>
      </c>
      <c r="C105" s="5">
        <f>SUM(C106:C119)</f>
        <v>19</v>
      </c>
    </row>
    <row r="106" spans="1:3" s="1" customFormat="1" ht="16.899999999999999" customHeight="1">
      <c r="A106" s="6">
        <v>2011001</v>
      </c>
      <c r="B106" s="6" t="s">
        <v>415</v>
      </c>
      <c r="C106" s="16">
        <v>0</v>
      </c>
    </row>
    <row r="107" spans="1:3" s="1" customFormat="1" ht="16.899999999999999" customHeight="1">
      <c r="A107" s="6">
        <v>2011002</v>
      </c>
      <c r="B107" s="6" t="s">
        <v>416</v>
      </c>
      <c r="C107" s="16">
        <v>0</v>
      </c>
    </row>
    <row r="108" spans="1:3" s="1" customFormat="1" ht="16.899999999999999" customHeight="1">
      <c r="A108" s="6">
        <v>2011003</v>
      </c>
      <c r="B108" s="6" t="s">
        <v>417</v>
      </c>
      <c r="C108" s="16">
        <v>0</v>
      </c>
    </row>
    <row r="109" spans="1:3" s="1" customFormat="1" ht="16.899999999999999" customHeight="1">
      <c r="A109" s="6">
        <v>2011004</v>
      </c>
      <c r="B109" s="6" t="s">
        <v>478</v>
      </c>
      <c r="C109" s="16">
        <v>0</v>
      </c>
    </row>
    <row r="110" spans="1:3" s="1" customFormat="1" ht="16.899999999999999" customHeight="1">
      <c r="A110" s="6">
        <v>2011005</v>
      </c>
      <c r="B110" s="6" t="s">
        <v>479</v>
      </c>
      <c r="C110" s="16">
        <v>0</v>
      </c>
    </row>
    <row r="111" spans="1:3" s="1" customFormat="1" ht="16.899999999999999" customHeight="1">
      <c r="A111" s="6">
        <v>2011006</v>
      </c>
      <c r="B111" s="6" t="s">
        <v>480</v>
      </c>
      <c r="C111" s="16">
        <v>0</v>
      </c>
    </row>
    <row r="112" spans="1:3" s="1" customFormat="1" ht="16.899999999999999" customHeight="1">
      <c r="A112" s="6">
        <v>2011007</v>
      </c>
      <c r="B112" s="6" t="s">
        <v>481</v>
      </c>
      <c r="C112" s="16">
        <v>0</v>
      </c>
    </row>
    <row r="113" spans="1:3" s="1" customFormat="1" ht="16.899999999999999" customHeight="1">
      <c r="A113" s="6">
        <v>2011008</v>
      </c>
      <c r="B113" s="6" t="s">
        <v>482</v>
      </c>
      <c r="C113" s="16">
        <v>0</v>
      </c>
    </row>
    <row r="114" spans="1:3" s="1" customFormat="1" ht="16.899999999999999" customHeight="1">
      <c r="A114" s="6">
        <v>2011009</v>
      </c>
      <c r="B114" s="6" t="s">
        <v>483</v>
      </c>
      <c r="C114" s="16">
        <v>0</v>
      </c>
    </row>
    <row r="115" spans="1:3" s="1" customFormat="1" ht="16.899999999999999" customHeight="1">
      <c r="A115" s="6">
        <v>2011010</v>
      </c>
      <c r="B115" s="6" t="s">
        <v>484</v>
      </c>
      <c r="C115" s="16">
        <v>0</v>
      </c>
    </row>
    <row r="116" spans="1:3" s="1" customFormat="1" ht="16.899999999999999" customHeight="1">
      <c r="A116" s="6">
        <v>2011011</v>
      </c>
      <c r="B116" s="6" t="s">
        <v>485</v>
      </c>
      <c r="C116" s="16">
        <v>0</v>
      </c>
    </row>
    <row r="117" spans="1:3" s="1" customFormat="1" ht="16.899999999999999" customHeight="1">
      <c r="A117" s="6">
        <v>2011012</v>
      </c>
      <c r="B117" s="6" t="s">
        <v>486</v>
      </c>
      <c r="C117" s="16">
        <v>0</v>
      </c>
    </row>
    <row r="118" spans="1:3" s="1" customFormat="1" ht="16.899999999999999" customHeight="1">
      <c r="A118" s="6">
        <v>2011050</v>
      </c>
      <c r="B118" s="6" t="s">
        <v>424</v>
      </c>
      <c r="C118" s="16">
        <v>0</v>
      </c>
    </row>
    <row r="119" spans="1:3" s="1" customFormat="1" ht="16.899999999999999" customHeight="1">
      <c r="A119" s="6">
        <v>2011099</v>
      </c>
      <c r="B119" s="6" t="s">
        <v>487</v>
      </c>
      <c r="C119" s="16">
        <v>19</v>
      </c>
    </row>
    <row r="120" spans="1:3" s="1" customFormat="1" ht="16.899999999999999" customHeight="1">
      <c r="A120" s="6">
        <v>20111</v>
      </c>
      <c r="B120" s="10" t="s">
        <v>488</v>
      </c>
      <c r="C120" s="5">
        <f>SUM(C121:C128)</f>
        <v>142</v>
      </c>
    </row>
    <row r="121" spans="1:3" s="1" customFormat="1" ht="16.899999999999999" customHeight="1">
      <c r="A121" s="6">
        <v>2011101</v>
      </c>
      <c r="B121" s="6" t="s">
        <v>415</v>
      </c>
      <c r="C121" s="16">
        <v>0</v>
      </c>
    </row>
    <row r="122" spans="1:3" s="1" customFormat="1" ht="16.899999999999999" customHeight="1">
      <c r="A122" s="6">
        <v>2011102</v>
      </c>
      <c r="B122" s="6" t="s">
        <v>416</v>
      </c>
      <c r="C122" s="16">
        <v>0</v>
      </c>
    </row>
    <row r="123" spans="1:3" s="1" customFormat="1" ht="16.899999999999999" customHeight="1">
      <c r="A123" s="6">
        <v>2011103</v>
      </c>
      <c r="B123" s="6" t="s">
        <v>417</v>
      </c>
      <c r="C123" s="16">
        <v>0</v>
      </c>
    </row>
    <row r="124" spans="1:3" s="1" customFormat="1" ht="16.899999999999999" customHeight="1">
      <c r="A124" s="6">
        <v>2011104</v>
      </c>
      <c r="B124" s="6" t="s">
        <v>489</v>
      </c>
      <c r="C124" s="16">
        <v>0</v>
      </c>
    </row>
    <row r="125" spans="1:3" s="1" customFormat="1" ht="16.899999999999999" customHeight="1">
      <c r="A125" s="6">
        <v>2011105</v>
      </c>
      <c r="B125" s="6" t="s">
        <v>490</v>
      </c>
      <c r="C125" s="16">
        <v>0</v>
      </c>
    </row>
    <row r="126" spans="1:3" s="1" customFormat="1" ht="16.899999999999999" customHeight="1">
      <c r="A126" s="6">
        <v>2011106</v>
      </c>
      <c r="B126" s="6" t="s">
        <v>491</v>
      </c>
      <c r="C126" s="16">
        <v>0</v>
      </c>
    </row>
    <row r="127" spans="1:3" s="1" customFormat="1" ht="16.899999999999999" customHeight="1">
      <c r="A127" s="6">
        <v>2011150</v>
      </c>
      <c r="B127" s="6" t="s">
        <v>424</v>
      </c>
      <c r="C127" s="16">
        <v>0</v>
      </c>
    </row>
    <row r="128" spans="1:3" s="1" customFormat="1" ht="16.899999999999999" customHeight="1">
      <c r="A128" s="6">
        <v>2011199</v>
      </c>
      <c r="B128" s="6" t="s">
        <v>492</v>
      </c>
      <c r="C128" s="16">
        <v>142</v>
      </c>
    </row>
    <row r="129" spans="1:3" s="1" customFormat="1" ht="16.899999999999999" customHeight="1">
      <c r="A129" s="6">
        <v>20113</v>
      </c>
      <c r="B129" s="10" t="s">
        <v>493</v>
      </c>
      <c r="C129" s="5">
        <f>SUM(C130:C139)</f>
        <v>0</v>
      </c>
    </row>
    <row r="130" spans="1:3" s="1" customFormat="1" ht="16.899999999999999" customHeight="1">
      <c r="A130" s="6">
        <v>2011301</v>
      </c>
      <c r="B130" s="6" t="s">
        <v>415</v>
      </c>
      <c r="C130" s="16">
        <v>0</v>
      </c>
    </row>
    <row r="131" spans="1:3" s="1" customFormat="1" ht="16.899999999999999" customHeight="1">
      <c r="A131" s="6">
        <v>2011302</v>
      </c>
      <c r="B131" s="6" t="s">
        <v>416</v>
      </c>
      <c r="C131" s="16">
        <v>0</v>
      </c>
    </row>
    <row r="132" spans="1:3" s="1" customFormat="1" ht="16.899999999999999" customHeight="1">
      <c r="A132" s="6">
        <v>2011303</v>
      </c>
      <c r="B132" s="6" t="s">
        <v>417</v>
      </c>
      <c r="C132" s="16">
        <v>0</v>
      </c>
    </row>
    <row r="133" spans="1:3" s="1" customFormat="1" ht="16.899999999999999" customHeight="1">
      <c r="A133" s="6">
        <v>2011304</v>
      </c>
      <c r="B133" s="6" t="s">
        <v>494</v>
      </c>
      <c r="C133" s="16">
        <v>0</v>
      </c>
    </row>
    <row r="134" spans="1:3" s="1" customFormat="1" ht="16.899999999999999" customHeight="1">
      <c r="A134" s="6">
        <v>2011305</v>
      </c>
      <c r="B134" s="6" t="s">
        <v>495</v>
      </c>
      <c r="C134" s="16">
        <v>0</v>
      </c>
    </row>
    <row r="135" spans="1:3" s="1" customFormat="1" ht="16.899999999999999" customHeight="1">
      <c r="A135" s="6">
        <v>2011306</v>
      </c>
      <c r="B135" s="6" t="s">
        <v>496</v>
      </c>
      <c r="C135" s="16">
        <v>0</v>
      </c>
    </row>
    <row r="136" spans="1:3" s="1" customFormat="1" ht="16.899999999999999" customHeight="1">
      <c r="A136" s="6">
        <v>2011307</v>
      </c>
      <c r="B136" s="6" t="s">
        <v>497</v>
      </c>
      <c r="C136" s="16">
        <v>0</v>
      </c>
    </row>
    <row r="137" spans="1:3" s="1" customFormat="1" ht="16.899999999999999" customHeight="1">
      <c r="A137" s="6">
        <v>2011308</v>
      </c>
      <c r="B137" s="6" t="s">
        <v>498</v>
      </c>
      <c r="C137" s="16">
        <v>0</v>
      </c>
    </row>
    <row r="138" spans="1:3" s="1" customFormat="1" ht="16.899999999999999" customHeight="1">
      <c r="A138" s="6">
        <v>2011350</v>
      </c>
      <c r="B138" s="6" t="s">
        <v>424</v>
      </c>
      <c r="C138" s="16">
        <v>0</v>
      </c>
    </row>
    <row r="139" spans="1:3" s="1" customFormat="1" ht="16.899999999999999" customHeight="1">
      <c r="A139" s="6">
        <v>2011399</v>
      </c>
      <c r="B139" s="6" t="s">
        <v>499</v>
      </c>
      <c r="C139" s="16">
        <v>0</v>
      </c>
    </row>
    <row r="140" spans="1:3" s="1" customFormat="1" ht="16.899999999999999" customHeight="1">
      <c r="A140" s="6">
        <v>20114</v>
      </c>
      <c r="B140" s="10" t="s">
        <v>500</v>
      </c>
      <c r="C140" s="5">
        <f>SUM(C141:C151)</f>
        <v>0</v>
      </c>
    </row>
    <row r="141" spans="1:3" s="1" customFormat="1" ht="16.899999999999999" customHeight="1">
      <c r="A141" s="6">
        <v>2011401</v>
      </c>
      <c r="B141" s="6" t="s">
        <v>415</v>
      </c>
      <c r="C141" s="16">
        <v>0</v>
      </c>
    </row>
    <row r="142" spans="1:3" s="1" customFormat="1" ht="16.899999999999999" customHeight="1">
      <c r="A142" s="6">
        <v>2011402</v>
      </c>
      <c r="B142" s="6" t="s">
        <v>416</v>
      </c>
      <c r="C142" s="16">
        <v>0</v>
      </c>
    </row>
    <row r="143" spans="1:3" s="1" customFormat="1" ht="16.899999999999999" customHeight="1">
      <c r="A143" s="6">
        <v>2011403</v>
      </c>
      <c r="B143" s="6" t="s">
        <v>417</v>
      </c>
      <c r="C143" s="16">
        <v>0</v>
      </c>
    </row>
    <row r="144" spans="1:3" s="1" customFormat="1" ht="16.899999999999999" customHeight="1">
      <c r="A144" s="6">
        <v>2011404</v>
      </c>
      <c r="B144" s="6" t="s">
        <v>501</v>
      </c>
      <c r="C144" s="16">
        <v>0</v>
      </c>
    </row>
    <row r="145" spans="1:3" s="1" customFormat="1" ht="16.899999999999999" customHeight="1">
      <c r="A145" s="6">
        <v>2011405</v>
      </c>
      <c r="B145" s="6" t="s">
        <v>502</v>
      </c>
      <c r="C145" s="16">
        <v>0</v>
      </c>
    </row>
    <row r="146" spans="1:3" s="1" customFormat="1" ht="16.899999999999999" customHeight="1">
      <c r="A146" s="6">
        <v>2011406</v>
      </c>
      <c r="B146" s="6" t="s">
        <v>503</v>
      </c>
      <c r="C146" s="16">
        <v>0</v>
      </c>
    </row>
    <row r="147" spans="1:3" s="1" customFormat="1" ht="16.899999999999999" customHeight="1">
      <c r="A147" s="6">
        <v>2011407</v>
      </c>
      <c r="B147" s="6" t="s">
        <v>504</v>
      </c>
      <c r="C147" s="16">
        <v>0</v>
      </c>
    </row>
    <row r="148" spans="1:3" s="1" customFormat="1" ht="16.899999999999999" customHeight="1">
      <c r="A148" s="6">
        <v>2011408</v>
      </c>
      <c r="B148" s="6" t="s">
        <v>505</v>
      </c>
      <c r="C148" s="16">
        <v>0</v>
      </c>
    </row>
    <row r="149" spans="1:3" s="1" customFormat="1" ht="16.899999999999999" customHeight="1">
      <c r="A149" s="6">
        <v>2011409</v>
      </c>
      <c r="B149" s="6" t="s">
        <v>506</v>
      </c>
      <c r="C149" s="16">
        <v>0</v>
      </c>
    </row>
    <row r="150" spans="1:3" s="1" customFormat="1" ht="16.899999999999999" customHeight="1">
      <c r="A150" s="6">
        <v>2011450</v>
      </c>
      <c r="B150" s="6" t="s">
        <v>424</v>
      </c>
      <c r="C150" s="16">
        <v>0</v>
      </c>
    </row>
    <row r="151" spans="1:3" s="1" customFormat="1" ht="16.899999999999999" customHeight="1">
      <c r="A151" s="6">
        <v>2011499</v>
      </c>
      <c r="B151" s="6" t="s">
        <v>507</v>
      </c>
      <c r="C151" s="16">
        <v>0</v>
      </c>
    </row>
    <row r="152" spans="1:3" s="1" customFormat="1" ht="16.899999999999999" customHeight="1">
      <c r="A152" s="6">
        <v>20115</v>
      </c>
      <c r="B152" s="10" t="s">
        <v>508</v>
      </c>
      <c r="C152" s="5">
        <f>SUM(C153:C161)</f>
        <v>20</v>
      </c>
    </row>
    <row r="153" spans="1:3" s="1" customFormat="1" ht="16.899999999999999" customHeight="1">
      <c r="A153" s="6">
        <v>2011501</v>
      </c>
      <c r="B153" s="6" t="s">
        <v>415</v>
      </c>
      <c r="C153" s="16">
        <v>0</v>
      </c>
    </row>
    <row r="154" spans="1:3" s="1" customFormat="1" ht="16.899999999999999" customHeight="1">
      <c r="A154" s="6">
        <v>2011502</v>
      </c>
      <c r="B154" s="6" t="s">
        <v>416</v>
      </c>
      <c r="C154" s="16">
        <v>0</v>
      </c>
    </row>
    <row r="155" spans="1:3" s="1" customFormat="1" ht="16.899999999999999" customHeight="1">
      <c r="A155" s="6">
        <v>2011503</v>
      </c>
      <c r="B155" s="6" t="s">
        <v>417</v>
      </c>
      <c r="C155" s="16">
        <v>0</v>
      </c>
    </row>
    <row r="156" spans="1:3" s="1" customFormat="1" ht="16.899999999999999" customHeight="1">
      <c r="A156" s="6">
        <v>2011504</v>
      </c>
      <c r="B156" s="6" t="s">
        <v>509</v>
      </c>
      <c r="C156" s="16">
        <v>0</v>
      </c>
    </row>
    <row r="157" spans="1:3" s="1" customFormat="1" ht="16.899999999999999" customHeight="1">
      <c r="A157" s="6">
        <v>2011505</v>
      </c>
      <c r="B157" s="6" t="s">
        <v>510</v>
      </c>
      <c r="C157" s="16">
        <v>0</v>
      </c>
    </row>
    <row r="158" spans="1:3" s="1" customFormat="1" ht="16.899999999999999" customHeight="1">
      <c r="A158" s="6">
        <v>2011506</v>
      </c>
      <c r="B158" s="6" t="s">
        <v>511</v>
      </c>
      <c r="C158" s="16">
        <v>0</v>
      </c>
    </row>
    <row r="159" spans="1:3" s="1" customFormat="1" ht="16.899999999999999" customHeight="1">
      <c r="A159" s="6">
        <v>2011507</v>
      </c>
      <c r="B159" s="6" t="s">
        <v>458</v>
      </c>
      <c r="C159" s="16">
        <v>0</v>
      </c>
    </row>
    <row r="160" spans="1:3" s="1" customFormat="1" ht="16.899999999999999" customHeight="1">
      <c r="A160" s="6">
        <v>2011550</v>
      </c>
      <c r="B160" s="6" t="s">
        <v>424</v>
      </c>
      <c r="C160" s="16">
        <v>0</v>
      </c>
    </row>
    <row r="161" spans="1:3" s="1" customFormat="1" ht="16.899999999999999" customHeight="1">
      <c r="A161" s="6">
        <v>2011599</v>
      </c>
      <c r="B161" s="6" t="s">
        <v>512</v>
      </c>
      <c r="C161" s="16">
        <v>20</v>
      </c>
    </row>
    <row r="162" spans="1:3" s="1" customFormat="1" ht="16.899999999999999" customHeight="1">
      <c r="A162" s="6">
        <v>20117</v>
      </c>
      <c r="B162" s="10" t="s">
        <v>513</v>
      </c>
      <c r="C162" s="5">
        <f>SUM(C163:C174)</f>
        <v>0</v>
      </c>
    </row>
    <row r="163" spans="1:3" s="1" customFormat="1" ht="16.899999999999999" customHeight="1">
      <c r="A163" s="6">
        <v>2011701</v>
      </c>
      <c r="B163" s="6" t="s">
        <v>415</v>
      </c>
      <c r="C163" s="16">
        <v>0</v>
      </c>
    </row>
    <row r="164" spans="1:3" s="1" customFormat="1" ht="16.899999999999999" customHeight="1">
      <c r="A164" s="6">
        <v>2011702</v>
      </c>
      <c r="B164" s="6" t="s">
        <v>416</v>
      </c>
      <c r="C164" s="16">
        <v>0</v>
      </c>
    </row>
    <row r="165" spans="1:3" s="1" customFormat="1" ht="16.899999999999999" customHeight="1">
      <c r="A165" s="6">
        <v>2011703</v>
      </c>
      <c r="B165" s="6" t="s">
        <v>417</v>
      </c>
      <c r="C165" s="16">
        <v>0</v>
      </c>
    </row>
    <row r="166" spans="1:3" s="1" customFormat="1" ht="16.899999999999999" customHeight="1">
      <c r="A166" s="6">
        <v>2011704</v>
      </c>
      <c r="B166" s="6" t="s">
        <v>514</v>
      </c>
      <c r="C166" s="16">
        <v>0</v>
      </c>
    </row>
    <row r="167" spans="1:3" s="1" customFormat="1" ht="16.899999999999999" customHeight="1">
      <c r="A167" s="6">
        <v>2011705</v>
      </c>
      <c r="B167" s="6" t="s">
        <v>515</v>
      </c>
      <c r="C167" s="16">
        <v>0</v>
      </c>
    </row>
    <row r="168" spans="1:3" s="1" customFormat="1" ht="16.899999999999999" customHeight="1">
      <c r="A168" s="6">
        <v>2011706</v>
      </c>
      <c r="B168" s="6" t="s">
        <v>516</v>
      </c>
      <c r="C168" s="16">
        <v>0</v>
      </c>
    </row>
    <row r="169" spans="1:3" s="1" customFormat="1" ht="16.899999999999999" customHeight="1">
      <c r="A169" s="6">
        <v>2011707</v>
      </c>
      <c r="B169" s="6" t="s">
        <v>517</v>
      </c>
      <c r="C169" s="16">
        <v>0</v>
      </c>
    </row>
    <row r="170" spans="1:3" s="1" customFormat="1" ht="16.899999999999999" customHeight="1">
      <c r="A170" s="6">
        <v>2011708</v>
      </c>
      <c r="B170" s="6" t="s">
        <v>518</v>
      </c>
      <c r="C170" s="16">
        <v>0</v>
      </c>
    </row>
    <row r="171" spans="1:3" s="1" customFormat="1" ht="16.899999999999999" customHeight="1">
      <c r="A171" s="6">
        <v>2011709</v>
      </c>
      <c r="B171" s="6" t="s">
        <v>519</v>
      </c>
      <c r="C171" s="16">
        <v>0</v>
      </c>
    </row>
    <row r="172" spans="1:3" s="1" customFormat="1" ht="16.899999999999999" customHeight="1">
      <c r="A172" s="6">
        <v>2011710</v>
      </c>
      <c r="B172" s="6" t="s">
        <v>458</v>
      </c>
      <c r="C172" s="16">
        <v>0</v>
      </c>
    </row>
    <row r="173" spans="1:3" s="1" customFormat="1" ht="16.899999999999999" customHeight="1">
      <c r="A173" s="6">
        <v>2011750</v>
      </c>
      <c r="B173" s="6" t="s">
        <v>424</v>
      </c>
      <c r="C173" s="16">
        <v>0</v>
      </c>
    </row>
    <row r="174" spans="1:3" s="1" customFormat="1" ht="16.899999999999999" customHeight="1">
      <c r="A174" s="6">
        <v>2011799</v>
      </c>
      <c r="B174" s="6" t="s">
        <v>520</v>
      </c>
      <c r="C174" s="16">
        <v>0</v>
      </c>
    </row>
    <row r="175" spans="1:3" s="1" customFormat="1" ht="16.899999999999999" customHeight="1">
      <c r="A175" s="6">
        <v>20123</v>
      </c>
      <c r="B175" s="10" t="s">
        <v>521</v>
      </c>
      <c r="C175" s="5">
        <f>SUM(C176:C181)</f>
        <v>0</v>
      </c>
    </row>
    <row r="176" spans="1:3" s="1" customFormat="1" ht="16.899999999999999" customHeight="1">
      <c r="A176" s="6">
        <v>2012301</v>
      </c>
      <c r="B176" s="6" t="s">
        <v>415</v>
      </c>
      <c r="C176" s="16">
        <v>0</v>
      </c>
    </row>
    <row r="177" spans="1:3" s="1" customFormat="1" ht="16.899999999999999" customHeight="1">
      <c r="A177" s="6">
        <v>2012302</v>
      </c>
      <c r="B177" s="6" t="s">
        <v>416</v>
      </c>
      <c r="C177" s="16">
        <v>0</v>
      </c>
    </row>
    <row r="178" spans="1:3" s="1" customFormat="1" ht="16.899999999999999" customHeight="1">
      <c r="A178" s="6">
        <v>2012303</v>
      </c>
      <c r="B178" s="6" t="s">
        <v>417</v>
      </c>
      <c r="C178" s="16">
        <v>0</v>
      </c>
    </row>
    <row r="179" spans="1:3" s="1" customFormat="1" ht="16.899999999999999" customHeight="1">
      <c r="A179" s="6">
        <v>2012304</v>
      </c>
      <c r="B179" s="6" t="s">
        <v>522</v>
      </c>
      <c r="C179" s="16">
        <v>0</v>
      </c>
    </row>
    <row r="180" spans="1:3" s="1" customFormat="1" ht="16.899999999999999" customHeight="1">
      <c r="A180" s="6">
        <v>2012350</v>
      </c>
      <c r="B180" s="6" t="s">
        <v>424</v>
      </c>
      <c r="C180" s="16">
        <v>0</v>
      </c>
    </row>
    <row r="181" spans="1:3" s="1" customFormat="1" ht="16.899999999999999" customHeight="1">
      <c r="A181" s="6">
        <v>2012399</v>
      </c>
      <c r="B181" s="6" t="s">
        <v>523</v>
      </c>
      <c r="C181" s="16">
        <v>0</v>
      </c>
    </row>
    <row r="182" spans="1:3" s="1" customFormat="1" ht="16.899999999999999" customHeight="1">
      <c r="A182" s="6">
        <v>20124</v>
      </c>
      <c r="B182" s="10" t="s">
        <v>524</v>
      </c>
      <c r="C182" s="5">
        <f>SUM(C183:C188)</f>
        <v>0</v>
      </c>
    </row>
    <row r="183" spans="1:3" s="1" customFormat="1" ht="16.899999999999999" customHeight="1">
      <c r="A183" s="6">
        <v>2012401</v>
      </c>
      <c r="B183" s="6" t="s">
        <v>415</v>
      </c>
      <c r="C183" s="16">
        <v>0</v>
      </c>
    </row>
    <row r="184" spans="1:3" s="1" customFormat="1" ht="16.899999999999999" customHeight="1">
      <c r="A184" s="6">
        <v>2012402</v>
      </c>
      <c r="B184" s="6" t="s">
        <v>416</v>
      </c>
      <c r="C184" s="16">
        <v>0</v>
      </c>
    </row>
    <row r="185" spans="1:3" s="1" customFormat="1" ht="16.899999999999999" customHeight="1">
      <c r="A185" s="6">
        <v>2012403</v>
      </c>
      <c r="B185" s="6" t="s">
        <v>417</v>
      </c>
      <c r="C185" s="16">
        <v>0</v>
      </c>
    </row>
    <row r="186" spans="1:3" s="1" customFormat="1" ht="16.899999999999999" customHeight="1">
      <c r="A186" s="6">
        <v>2012404</v>
      </c>
      <c r="B186" s="6" t="s">
        <v>525</v>
      </c>
      <c r="C186" s="16">
        <v>0</v>
      </c>
    </row>
    <row r="187" spans="1:3" s="1" customFormat="1" ht="16.899999999999999" customHeight="1">
      <c r="A187" s="6">
        <v>2012450</v>
      </c>
      <c r="B187" s="6" t="s">
        <v>424</v>
      </c>
      <c r="C187" s="16">
        <v>0</v>
      </c>
    </row>
    <row r="188" spans="1:3" s="1" customFormat="1" ht="16.899999999999999" customHeight="1">
      <c r="A188" s="6">
        <v>2012499</v>
      </c>
      <c r="B188" s="6" t="s">
        <v>526</v>
      </c>
      <c r="C188" s="16">
        <v>0</v>
      </c>
    </row>
    <row r="189" spans="1:3" s="1" customFormat="1" ht="16.899999999999999" customHeight="1">
      <c r="A189" s="6">
        <v>20125</v>
      </c>
      <c r="B189" s="10" t="s">
        <v>527</v>
      </c>
      <c r="C189" s="5">
        <f>SUM(C190:C197)</f>
        <v>0</v>
      </c>
    </row>
    <row r="190" spans="1:3" s="1" customFormat="1" ht="16.899999999999999" customHeight="1">
      <c r="A190" s="6">
        <v>2012501</v>
      </c>
      <c r="B190" s="6" t="s">
        <v>415</v>
      </c>
      <c r="C190" s="16">
        <v>0</v>
      </c>
    </row>
    <row r="191" spans="1:3" s="1" customFormat="1" ht="16.899999999999999" customHeight="1">
      <c r="A191" s="6">
        <v>2012502</v>
      </c>
      <c r="B191" s="6" t="s">
        <v>416</v>
      </c>
      <c r="C191" s="16">
        <v>0</v>
      </c>
    </row>
    <row r="192" spans="1:3" s="1" customFormat="1" ht="16.899999999999999" customHeight="1">
      <c r="A192" s="6">
        <v>2012503</v>
      </c>
      <c r="B192" s="6" t="s">
        <v>417</v>
      </c>
      <c r="C192" s="16">
        <v>0</v>
      </c>
    </row>
    <row r="193" spans="1:3" s="1" customFormat="1" ht="16.899999999999999" customHeight="1">
      <c r="A193" s="6">
        <v>2012504</v>
      </c>
      <c r="B193" s="6" t="s">
        <v>528</v>
      </c>
      <c r="C193" s="16">
        <v>0</v>
      </c>
    </row>
    <row r="194" spans="1:3" s="1" customFormat="1" ht="16.899999999999999" customHeight="1">
      <c r="A194" s="6">
        <v>2012505</v>
      </c>
      <c r="B194" s="6" t="s">
        <v>529</v>
      </c>
      <c r="C194" s="16">
        <v>0</v>
      </c>
    </row>
    <row r="195" spans="1:3" s="1" customFormat="1" ht="16.899999999999999" customHeight="1">
      <c r="A195" s="6">
        <v>2012506</v>
      </c>
      <c r="B195" s="6" t="s">
        <v>530</v>
      </c>
      <c r="C195" s="16">
        <v>0</v>
      </c>
    </row>
    <row r="196" spans="1:3" s="1" customFormat="1" ht="16.899999999999999" customHeight="1">
      <c r="A196" s="6">
        <v>2012550</v>
      </c>
      <c r="B196" s="6" t="s">
        <v>424</v>
      </c>
      <c r="C196" s="16">
        <v>0</v>
      </c>
    </row>
    <row r="197" spans="1:3" s="1" customFormat="1" ht="16.899999999999999" customHeight="1">
      <c r="A197" s="6">
        <v>2012599</v>
      </c>
      <c r="B197" s="6" t="s">
        <v>531</v>
      </c>
      <c r="C197" s="16">
        <v>0</v>
      </c>
    </row>
    <row r="198" spans="1:3" s="1" customFormat="1" ht="16.899999999999999" customHeight="1">
      <c r="A198" s="6">
        <v>20126</v>
      </c>
      <c r="B198" s="10" t="s">
        <v>532</v>
      </c>
      <c r="C198" s="5">
        <f>SUM(C199:C203)</f>
        <v>0</v>
      </c>
    </row>
    <row r="199" spans="1:3" s="1" customFormat="1" ht="16.899999999999999" customHeight="1">
      <c r="A199" s="6">
        <v>2012601</v>
      </c>
      <c r="B199" s="6" t="s">
        <v>415</v>
      </c>
      <c r="C199" s="16">
        <v>0</v>
      </c>
    </row>
    <row r="200" spans="1:3" s="1" customFormat="1" ht="16.899999999999999" customHeight="1">
      <c r="A200" s="6">
        <v>2012602</v>
      </c>
      <c r="B200" s="6" t="s">
        <v>416</v>
      </c>
      <c r="C200" s="16">
        <v>0</v>
      </c>
    </row>
    <row r="201" spans="1:3" s="1" customFormat="1" ht="16.899999999999999" customHeight="1">
      <c r="A201" s="6">
        <v>2012603</v>
      </c>
      <c r="B201" s="6" t="s">
        <v>417</v>
      </c>
      <c r="C201" s="16">
        <v>0</v>
      </c>
    </row>
    <row r="202" spans="1:3" s="1" customFormat="1" ht="16.899999999999999" customHeight="1">
      <c r="A202" s="6">
        <v>2012604</v>
      </c>
      <c r="B202" s="6" t="s">
        <v>533</v>
      </c>
      <c r="C202" s="16">
        <v>0</v>
      </c>
    </row>
    <row r="203" spans="1:3" s="1" customFormat="1" ht="16.899999999999999" customHeight="1">
      <c r="A203" s="6">
        <v>2012699</v>
      </c>
      <c r="B203" s="6" t="s">
        <v>534</v>
      </c>
      <c r="C203" s="16">
        <v>0</v>
      </c>
    </row>
    <row r="204" spans="1:3" s="1" customFormat="1" ht="16.899999999999999" customHeight="1">
      <c r="A204" s="6">
        <v>20128</v>
      </c>
      <c r="B204" s="10" t="s">
        <v>535</v>
      </c>
      <c r="C204" s="5">
        <f>SUM(C205:C210)</f>
        <v>0</v>
      </c>
    </row>
    <row r="205" spans="1:3" s="1" customFormat="1" ht="16.899999999999999" customHeight="1">
      <c r="A205" s="6">
        <v>2012801</v>
      </c>
      <c r="B205" s="6" t="s">
        <v>415</v>
      </c>
      <c r="C205" s="16">
        <v>0</v>
      </c>
    </row>
    <row r="206" spans="1:3" s="1" customFormat="1" ht="16.899999999999999" customHeight="1">
      <c r="A206" s="6">
        <v>2012802</v>
      </c>
      <c r="B206" s="6" t="s">
        <v>416</v>
      </c>
      <c r="C206" s="16">
        <v>0</v>
      </c>
    </row>
    <row r="207" spans="1:3" s="1" customFormat="1" ht="16.899999999999999" customHeight="1">
      <c r="A207" s="6">
        <v>2012803</v>
      </c>
      <c r="B207" s="6" t="s">
        <v>417</v>
      </c>
      <c r="C207" s="16">
        <v>0</v>
      </c>
    </row>
    <row r="208" spans="1:3" s="1" customFormat="1" ht="16.899999999999999" customHeight="1">
      <c r="A208" s="6">
        <v>2012804</v>
      </c>
      <c r="B208" s="6" t="s">
        <v>429</v>
      </c>
      <c r="C208" s="16">
        <v>0</v>
      </c>
    </row>
    <row r="209" spans="1:3" s="1" customFormat="1" ht="16.899999999999999" customHeight="1">
      <c r="A209" s="6">
        <v>2012850</v>
      </c>
      <c r="B209" s="6" t="s">
        <v>424</v>
      </c>
      <c r="C209" s="16">
        <v>0</v>
      </c>
    </row>
    <row r="210" spans="1:3" s="1" customFormat="1" ht="16.899999999999999" customHeight="1">
      <c r="A210" s="6">
        <v>2012899</v>
      </c>
      <c r="B210" s="6" t="s">
        <v>536</v>
      </c>
      <c r="C210" s="16">
        <v>0</v>
      </c>
    </row>
    <row r="211" spans="1:3" s="1" customFormat="1" ht="16.899999999999999" customHeight="1">
      <c r="A211" s="6">
        <v>20129</v>
      </c>
      <c r="B211" s="10" t="s">
        <v>537</v>
      </c>
      <c r="C211" s="5">
        <f>SUM(C212:C218)</f>
        <v>9</v>
      </c>
    </row>
    <row r="212" spans="1:3" s="1" customFormat="1" ht="16.899999999999999" customHeight="1">
      <c r="A212" s="6">
        <v>2012901</v>
      </c>
      <c r="B212" s="6" t="s">
        <v>415</v>
      </c>
      <c r="C212" s="16">
        <v>0</v>
      </c>
    </row>
    <row r="213" spans="1:3" s="1" customFormat="1" ht="16.899999999999999" customHeight="1">
      <c r="A213" s="6">
        <v>2012902</v>
      </c>
      <c r="B213" s="6" t="s">
        <v>416</v>
      </c>
      <c r="C213" s="16">
        <v>0</v>
      </c>
    </row>
    <row r="214" spans="1:3" s="1" customFormat="1" ht="16.899999999999999" customHeight="1">
      <c r="A214" s="6">
        <v>2012903</v>
      </c>
      <c r="B214" s="6" t="s">
        <v>417</v>
      </c>
      <c r="C214" s="16">
        <v>0</v>
      </c>
    </row>
    <row r="215" spans="1:3" s="1" customFormat="1" ht="16.899999999999999" customHeight="1">
      <c r="A215" s="6">
        <v>2012904</v>
      </c>
      <c r="B215" s="6" t="s">
        <v>538</v>
      </c>
      <c r="C215" s="16">
        <v>0</v>
      </c>
    </row>
    <row r="216" spans="1:3" s="1" customFormat="1" ht="16.899999999999999" customHeight="1">
      <c r="A216" s="6">
        <v>2012905</v>
      </c>
      <c r="B216" s="6" t="s">
        <v>539</v>
      </c>
      <c r="C216" s="16">
        <v>0</v>
      </c>
    </row>
    <row r="217" spans="1:3" s="1" customFormat="1" ht="16.899999999999999" customHeight="1">
      <c r="A217" s="6">
        <v>2012950</v>
      </c>
      <c r="B217" s="6" t="s">
        <v>424</v>
      </c>
      <c r="C217" s="16">
        <v>0</v>
      </c>
    </row>
    <row r="218" spans="1:3" s="1" customFormat="1" ht="16.899999999999999" customHeight="1">
      <c r="A218" s="6">
        <v>2012999</v>
      </c>
      <c r="B218" s="6" t="s">
        <v>540</v>
      </c>
      <c r="C218" s="16">
        <v>9</v>
      </c>
    </row>
    <row r="219" spans="1:3" s="1" customFormat="1" ht="16.899999999999999" customHeight="1">
      <c r="A219" s="6">
        <v>20131</v>
      </c>
      <c r="B219" s="10" t="s">
        <v>541</v>
      </c>
      <c r="C219" s="5">
        <f>SUM(C220:C225)</f>
        <v>0</v>
      </c>
    </row>
    <row r="220" spans="1:3" s="1" customFormat="1" ht="16.899999999999999" customHeight="1">
      <c r="A220" s="6">
        <v>2013101</v>
      </c>
      <c r="B220" s="6" t="s">
        <v>415</v>
      </c>
      <c r="C220" s="16">
        <v>0</v>
      </c>
    </row>
    <row r="221" spans="1:3" s="1" customFormat="1" ht="16.899999999999999" customHeight="1">
      <c r="A221" s="6">
        <v>2013102</v>
      </c>
      <c r="B221" s="6" t="s">
        <v>416</v>
      </c>
      <c r="C221" s="16">
        <v>0</v>
      </c>
    </row>
    <row r="222" spans="1:3" s="1" customFormat="1" ht="16.899999999999999" customHeight="1">
      <c r="A222" s="6">
        <v>2013103</v>
      </c>
      <c r="B222" s="6" t="s">
        <v>417</v>
      </c>
      <c r="C222" s="16">
        <v>0</v>
      </c>
    </row>
    <row r="223" spans="1:3" s="1" customFormat="1" ht="16.899999999999999" customHeight="1">
      <c r="A223" s="6">
        <v>2013105</v>
      </c>
      <c r="B223" s="6" t="s">
        <v>542</v>
      </c>
      <c r="C223" s="16">
        <v>0</v>
      </c>
    </row>
    <row r="224" spans="1:3" s="1" customFormat="1" ht="16.899999999999999" customHeight="1">
      <c r="A224" s="6">
        <v>2013150</v>
      </c>
      <c r="B224" s="6" t="s">
        <v>424</v>
      </c>
      <c r="C224" s="16">
        <v>0</v>
      </c>
    </row>
    <row r="225" spans="1:3" s="1" customFormat="1" ht="16.899999999999999" customHeight="1">
      <c r="A225" s="6">
        <v>2013199</v>
      </c>
      <c r="B225" s="6" t="s">
        <v>543</v>
      </c>
      <c r="C225" s="16">
        <v>0</v>
      </c>
    </row>
    <row r="226" spans="1:3" s="1" customFormat="1" ht="16.899999999999999" customHeight="1">
      <c r="A226" s="6">
        <v>20132</v>
      </c>
      <c r="B226" s="10" t="s">
        <v>544</v>
      </c>
      <c r="C226" s="5">
        <f>SUM(C227:C231)</f>
        <v>351</v>
      </c>
    </row>
    <row r="227" spans="1:3" s="1" customFormat="1" ht="16.899999999999999" customHeight="1">
      <c r="A227" s="6">
        <v>2013201</v>
      </c>
      <c r="B227" s="6" t="s">
        <v>415</v>
      </c>
      <c r="C227" s="16">
        <v>0</v>
      </c>
    </row>
    <row r="228" spans="1:3" s="1" customFormat="1" ht="16.899999999999999" customHeight="1">
      <c r="A228" s="6">
        <v>2013202</v>
      </c>
      <c r="B228" s="6" t="s">
        <v>416</v>
      </c>
      <c r="C228" s="16">
        <v>0</v>
      </c>
    </row>
    <row r="229" spans="1:3" s="1" customFormat="1" ht="16.899999999999999" customHeight="1">
      <c r="A229" s="6">
        <v>2013203</v>
      </c>
      <c r="B229" s="6" t="s">
        <v>417</v>
      </c>
      <c r="C229" s="16">
        <v>0</v>
      </c>
    </row>
    <row r="230" spans="1:3" s="1" customFormat="1" ht="16.899999999999999" customHeight="1">
      <c r="A230" s="6">
        <v>2013250</v>
      </c>
      <c r="B230" s="6" t="s">
        <v>424</v>
      </c>
      <c r="C230" s="16">
        <v>0</v>
      </c>
    </row>
    <row r="231" spans="1:3" s="1" customFormat="1" ht="16.899999999999999" customHeight="1">
      <c r="A231" s="6">
        <v>2013299</v>
      </c>
      <c r="B231" s="6" t="s">
        <v>545</v>
      </c>
      <c r="C231" s="16">
        <v>351</v>
      </c>
    </row>
    <row r="232" spans="1:3" s="1" customFormat="1" ht="16.899999999999999" customHeight="1">
      <c r="A232" s="6">
        <v>20133</v>
      </c>
      <c r="B232" s="10" t="s">
        <v>546</v>
      </c>
      <c r="C232" s="5">
        <f>SUM(C233:C237)</f>
        <v>10</v>
      </c>
    </row>
    <row r="233" spans="1:3" s="1" customFormat="1" ht="16.899999999999999" customHeight="1">
      <c r="A233" s="6">
        <v>2013301</v>
      </c>
      <c r="B233" s="6" t="s">
        <v>415</v>
      </c>
      <c r="C233" s="16">
        <v>0</v>
      </c>
    </row>
    <row r="234" spans="1:3" s="1" customFormat="1" ht="16.899999999999999" customHeight="1">
      <c r="A234" s="6">
        <v>2013302</v>
      </c>
      <c r="B234" s="6" t="s">
        <v>416</v>
      </c>
      <c r="C234" s="16">
        <v>0</v>
      </c>
    </row>
    <row r="235" spans="1:3" s="1" customFormat="1" ht="16.899999999999999" customHeight="1">
      <c r="A235" s="6">
        <v>2013303</v>
      </c>
      <c r="B235" s="6" t="s">
        <v>417</v>
      </c>
      <c r="C235" s="16">
        <v>0</v>
      </c>
    </row>
    <row r="236" spans="1:3" s="1" customFormat="1" ht="16.899999999999999" customHeight="1">
      <c r="A236" s="6">
        <v>2013350</v>
      </c>
      <c r="B236" s="6" t="s">
        <v>424</v>
      </c>
      <c r="C236" s="16">
        <v>0</v>
      </c>
    </row>
    <row r="237" spans="1:3" s="1" customFormat="1" ht="16.899999999999999" customHeight="1">
      <c r="A237" s="6">
        <v>2013399</v>
      </c>
      <c r="B237" s="6" t="s">
        <v>547</v>
      </c>
      <c r="C237" s="16">
        <v>10</v>
      </c>
    </row>
    <row r="238" spans="1:3" s="1" customFormat="1" ht="16.899999999999999" customHeight="1">
      <c r="A238" s="6">
        <v>20134</v>
      </c>
      <c r="B238" s="10" t="s">
        <v>548</v>
      </c>
      <c r="C238" s="5">
        <f>SUM(C239:C243)</f>
        <v>0</v>
      </c>
    </row>
    <row r="239" spans="1:3" s="1" customFormat="1" ht="16.899999999999999" customHeight="1">
      <c r="A239" s="6">
        <v>2013401</v>
      </c>
      <c r="B239" s="6" t="s">
        <v>415</v>
      </c>
      <c r="C239" s="16">
        <v>0</v>
      </c>
    </row>
    <row r="240" spans="1:3" s="1" customFormat="1" ht="16.899999999999999" customHeight="1">
      <c r="A240" s="6">
        <v>2013402</v>
      </c>
      <c r="B240" s="6" t="s">
        <v>416</v>
      </c>
      <c r="C240" s="16">
        <v>0</v>
      </c>
    </row>
    <row r="241" spans="1:3" s="1" customFormat="1" ht="16.899999999999999" customHeight="1">
      <c r="A241" s="6">
        <v>2013403</v>
      </c>
      <c r="B241" s="6" t="s">
        <v>417</v>
      </c>
      <c r="C241" s="16">
        <v>0</v>
      </c>
    </row>
    <row r="242" spans="1:3" s="1" customFormat="1" ht="16.899999999999999" customHeight="1">
      <c r="A242" s="6">
        <v>2013450</v>
      </c>
      <c r="B242" s="6" t="s">
        <v>424</v>
      </c>
      <c r="C242" s="16">
        <v>0</v>
      </c>
    </row>
    <row r="243" spans="1:3" s="1" customFormat="1" ht="16.899999999999999" customHeight="1">
      <c r="A243" s="6">
        <v>2013499</v>
      </c>
      <c r="B243" s="6" t="s">
        <v>549</v>
      </c>
      <c r="C243" s="16">
        <v>0</v>
      </c>
    </row>
    <row r="244" spans="1:3" s="1" customFormat="1" ht="16.899999999999999" customHeight="1">
      <c r="A244" s="6">
        <v>20135</v>
      </c>
      <c r="B244" s="10" t="s">
        <v>550</v>
      </c>
      <c r="C244" s="5">
        <f>SUM(C245:C249)</f>
        <v>0</v>
      </c>
    </row>
    <row r="245" spans="1:3" s="1" customFormat="1" ht="16.899999999999999" customHeight="1">
      <c r="A245" s="6">
        <v>2013501</v>
      </c>
      <c r="B245" s="6" t="s">
        <v>415</v>
      </c>
      <c r="C245" s="16">
        <v>0</v>
      </c>
    </row>
    <row r="246" spans="1:3" s="1" customFormat="1" ht="16.899999999999999" customHeight="1">
      <c r="A246" s="6">
        <v>2013502</v>
      </c>
      <c r="B246" s="6" t="s">
        <v>416</v>
      </c>
      <c r="C246" s="16">
        <v>0</v>
      </c>
    </row>
    <row r="247" spans="1:3" s="1" customFormat="1" ht="16.899999999999999" customHeight="1">
      <c r="A247" s="6">
        <v>2013503</v>
      </c>
      <c r="B247" s="6" t="s">
        <v>417</v>
      </c>
      <c r="C247" s="16">
        <v>0</v>
      </c>
    </row>
    <row r="248" spans="1:3" s="1" customFormat="1" ht="16.899999999999999" customHeight="1">
      <c r="A248" s="6">
        <v>2013550</v>
      </c>
      <c r="B248" s="6" t="s">
        <v>424</v>
      </c>
      <c r="C248" s="16">
        <v>0</v>
      </c>
    </row>
    <row r="249" spans="1:3" s="1" customFormat="1" ht="16.899999999999999" customHeight="1">
      <c r="A249" s="6">
        <v>2013599</v>
      </c>
      <c r="B249" s="6" t="s">
        <v>551</v>
      </c>
      <c r="C249" s="16">
        <v>0</v>
      </c>
    </row>
    <row r="250" spans="1:3" s="1" customFormat="1" ht="16.899999999999999" customHeight="1">
      <c r="A250" s="6">
        <v>20136</v>
      </c>
      <c r="B250" s="10" t="s">
        <v>552</v>
      </c>
      <c r="C250" s="5">
        <f>SUM(C251:C255)</f>
        <v>0</v>
      </c>
    </row>
    <row r="251" spans="1:3" s="1" customFormat="1" ht="16.899999999999999" customHeight="1">
      <c r="A251" s="6">
        <v>2013601</v>
      </c>
      <c r="B251" s="6" t="s">
        <v>415</v>
      </c>
      <c r="C251" s="16">
        <v>0</v>
      </c>
    </row>
    <row r="252" spans="1:3" s="1" customFormat="1" ht="16.899999999999999" customHeight="1">
      <c r="A252" s="6">
        <v>2013602</v>
      </c>
      <c r="B252" s="6" t="s">
        <v>416</v>
      </c>
      <c r="C252" s="16">
        <v>0</v>
      </c>
    </row>
    <row r="253" spans="1:3" s="1" customFormat="1" ht="16.899999999999999" customHeight="1">
      <c r="A253" s="6">
        <v>2013603</v>
      </c>
      <c r="B253" s="6" t="s">
        <v>417</v>
      </c>
      <c r="C253" s="16">
        <v>0</v>
      </c>
    </row>
    <row r="254" spans="1:3" s="1" customFormat="1" ht="16.899999999999999" customHeight="1">
      <c r="A254" s="6">
        <v>2013650</v>
      </c>
      <c r="B254" s="6" t="s">
        <v>424</v>
      </c>
      <c r="C254" s="16">
        <v>0</v>
      </c>
    </row>
    <row r="255" spans="1:3" s="1" customFormat="1" ht="16.899999999999999" customHeight="1">
      <c r="A255" s="6">
        <v>2013699</v>
      </c>
      <c r="B255" s="6" t="s">
        <v>553</v>
      </c>
      <c r="C255" s="16">
        <v>0</v>
      </c>
    </row>
    <row r="256" spans="1:3" s="1" customFormat="1" ht="16.899999999999999" customHeight="1">
      <c r="A256" s="6">
        <v>20199</v>
      </c>
      <c r="B256" s="10" t="s">
        <v>554</v>
      </c>
      <c r="C256" s="5">
        <f>SUM(C257:C258)</f>
        <v>588</v>
      </c>
    </row>
    <row r="257" spans="1:3" s="1" customFormat="1" ht="16.899999999999999" customHeight="1">
      <c r="A257" s="6">
        <v>2019901</v>
      </c>
      <c r="B257" s="6" t="s">
        <v>555</v>
      </c>
      <c r="C257" s="16">
        <v>0</v>
      </c>
    </row>
    <row r="258" spans="1:3" s="1" customFormat="1" ht="16.899999999999999" customHeight="1">
      <c r="A258" s="6">
        <v>2019999</v>
      </c>
      <c r="B258" s="6" t="s">
        <v>556</v>
      </c>
      <c r="C258" s="16">
        <v>588</v>
      </c>
    </row>
    <row r="259" spans="1:3" s="1" customFormat="1" ht="16.899999999999999" customHeight="1">
      <c r="A259" s="6">
        <v>202</v>
      </c>
      <c r="B259" s="10" t="s">
        <v>557</v>
      </c>
      <c r="C259" s="5">
        <f>SUM(C260,C267,C270,C277,C283,C287,C289,C294)</f>
        <v>0</v>
      </c>
    </row>
    <row r="260" spans="1:3" s="1" customFormat="1" ht="16.899999999999999" customHeight="1">
      <c r="A260" s="6">
        <v>20201</v>
      </c>
      <c r="B260" s="10" t="s">
        <v>558</v>
      </c>
      <c r="C260" s="5">
        <f>SUM(C261:C266)</f>
        <v>0</v>
      </c>
    </row>
    <row r="261" spans="1:3" s="1" customFormat="1" ht="16.899999999999999" customHeight="1">
      <c r="A261" s="6">
        <v>2020101</v>
      </c>
      <c r="B261" s="6" t="s">
        <v>415</v>
      </c>
      <c r="C261" s="16">
        <v>0</v>
      </c>
    </row>
    <row r="262" spans="1:3" s="1" customFormat="1" ht="16.899999999999999" customHeight="1">
      <c r="A262" s="6">
        <v>2020102</v>
      </c>
      <c r="B262" s="6" t="s">
        <v>416</v>
      </c>
      <c r="C262" s="16">
        <v>0</v>
      </c>
    </row>
    <row r="263" spans="1:3" s="1" customFormat="1" ht="16.899999999999999" customHeight="1">
      <c r="A263" s="6">
        <v>2020103</v>
      </c>
      <c r="B263" s="6" t="s">
        <v>417</v>
      </c>
      <c r="C263" s="16">
        <v>0</v>
      </c>
    </row>
    <row r="264" spans="1:3" s="1" customFormat="1" ht="16.899999999999999" customHeight="1">
      <c r="A264" s="6">
        <v>2020104</v>
      </c>
      <c r="B264" s="6" t="s">
        <v>542</v>
      </c>
      <c r="C264" s="16">
        <v>0</v>
      </c>
    </row>
    <row r="265" spans="1:3" s="1" customFormat="1" ht="16.899999999999999" customHeight="1">
      <c r="A265" s="6">
        <v>2020150</v>
      </c>
      <c r="B265" s="6" t="s">
        <v>424</v>
      </c>
      <c r="C265" s="16">
        <v>0</v>
      </c>
    </row>
    <row r="266" spans="1:3" s="1" customFormat="1" ht="16.899999999999999" customHeight="1">
      <c r="A266" s="6">
        <v>2020199</v>
      </c>
      <c r="B266" s="6" t="s">
        <v>559</v>
      </c>
      <c r="C266" s="16">
        <v>0</v>
      </c>
    </row>
    <row r="267" spans="1:3" s="1" customFormat="1" ht="16.899999999999999" customHeight="1">
      <c r="A267" s="6">
        <v>20202</v>
      </c>
      <c r="B267" s="10" t="s">
        <v>560</v>
      </c>
      <c r="C267" s="5">
        <f>SUM(C268:C269)</f>
        <v>0</v>
      </c>
    </row>
    <row r="268" spans="1:3" s="1" customFormat="1" ht="16.899999999999999" customHeight="1">
      <c r="A268" s="6">
        <v>2020201</v>
      </c>
      <c r="B268" s="6" t="s">
        <v>561</v>
      </c>
      <c r="C268" s="16">
        <v>0</v>
      </c>
    </row>
    <row r="269" spans="1:3" s="1" customFormat="1" ht="16.899999999999999" customHeight="1">
      <c r="A269" s="6">
        <v>2020202</v>
      </c>
      <c r="B269" s="6" t="s">
        <v>562</v>
      </c>
      <c r="C269" s="16">
        <v>0</v>
      </c>
    </row>
    <row r="270" spans="1:3" s="1" customFormat="1" ht="16.899999999999999" customHeight="1">
      <c r="A270" s="6">
        <v>20203</v>
      </c>
      <c r="B270" s="10" t="s">
        <v>563</v>
      </c>
      <c r="C270" s="5">
        <f>SUM(C271:C276)</f>
        <v>0</v>
      </c>
    </row>
    <row r="271" spans="1:3" s="1" customFormat="1" ht="16.899999999999999" customHeight="1">
      <c r="A271" s="6">
        <v>2020301</v>
      </c>
      <c r="B271" s="6" t="s">
        <v>564</v>
      </c>
      <c r="C271" s="16">
        <v>0</v>
      </c>
    </row>
    <row r="272" spans="1:3" s="1" customFormat="1" ht="16.899999999999999" customHeight="1">
      <c r="A272" s="6">
        <v>2020302</v>
      </c>
      <c r="B272" s="6" t="s">
        <v>565</v>
      </c>
      <c r="C272" s="16">
        <v>0</v>
      </c>
    </row>
    <row r="273" spans="1:3" s="1" customFormat="1" ht="16.899999999999999" customHeight="1">
      <c r="A273" s="6">
        <v>2020303</v>
      </c>
      <c r="B273" s="6" t="s">
        <v>566</v>
      </c>
      <c r="C273" s="16">
        <v>0</v>
      </c>
    </row>
    <row r="274" spans="1:3" s="1" customFormat="1" ht="16.899999999999999" customHeight="1">
      <c r="A274" s="6">
        <v>2020304</v>
      </c>
      <c r="B274" s="6" t="s">
        <v>567</v>
      </c>
      <c r="C274" s="16">
        <v>0</v>
      </c>
    </row>
    <row r="275" spans="1:3" s="1" customFormat="1" ht="16.899999999999999" customHeight="1">
      <c r="A275" s="6">
        <v>2020305</v>
      </c>
      <c r="B275" s="6" t="s">
        <v>568</v>
      </c>
      <c r="C275" s="16">
        <v>0</v>
      </c>
    </row>
    <row r="276" spans="1:3" s="1" customFormat="1" ht="16.899999999999999" customHeight="1">
      <c r="A276" s="6">
        <v>2020399</v>
      </c>
      <c r="B276" s="6" t="s">
        <v>569</v>
      </c>
      <c r="C276" s="16">
        <v>0</v>
      </c>
    </row>
    <row r="277" spans="1:3" s="1" customFormat="1" ht="16.899999999999999" customHeight="1">
      <c r="A277" s="6">
        <v>20204</v>
      </c>
      <c r="B277" s="10" t="s">
        <v>570</v>
      </c>
      <c r="C277" s="5">
        <f>SUM(C278:C282)</f>
        <v>0</v>
      </c>
    </row>
    <row r="278" spans="1:3" s="1" customFormat="1" ht="16.899999999999999" customHeight="1">
      <c r="A278" s="6">
        <v>2020401</v>
      </c>
      <c r="B278" s="6" t="s">
        <v>571</v>
      </c>
      <c r="C278" s="16">
        <v>0</v>
      </c>
    </row>
    <row r="279" spans="1:3" s="1" customFormat="1" ht="16.899999999999999" customHeight="1">
      <c r="A279" s="6">
        <v>2020402</v>
      </c>
      <c r="B279" s="6" t="s">
        <v>572</v>
      </c>
      <c r="C279" s="16">
        <v>0</v>
      </c>
    </row>
    <row r="280" spans="1:3" s="1" customFormat="1" ht="16.899999999999999" customHeight="1">
      <c r="A280" s="6">
        <v>2020403</v>
      </c>
      <c r="B280" s="6" t="s">
        <v>573</v>
      </c>
      <c r="C280" s="16">
        <v>0</v>
      </c>
    </row>
    <row r="281" spans="1:3" s="1" customFormat="1" ht="16.899999999999999" customHeight="1">
      <c r="A281" s="6">
        <v>2020404</v>
      </c>
      <c r="B281" s="6" t="s">
        <v>574</v>
      </c>
      <c r="C281" s="16">
        <v>0</v>
      </c>
    </row>
    <row r="282" spans="1:3" s="1" customFormat="1" ht="16.899999999999999" customHeight="1">
      <c r="A282" s="6">
        <v>2020499</v>
      </c>
      <c r="B282" s="6" t="s">
        <v>575</v>
      </c>
      <c r="C282" s="16">
        <v>0</v>
      </c>
    </row>
    <row r="283" spans="1:3" s="1" customFormat="1" ht="16.899999999999999" customHeight="1">
      <c r="A283" s="6">
        <v>20205</v>
      </c>
      <c r="B283" s="10" t="s">
        <v>576</v>
      </c>
      <c r="C283" s="5">
        <f>SUM(C284:C286)</f>
        <v>0</v>
      </c>
    </row>
    <row r="284" spans="1:3" s="1" customFormat="1" ht="16.899999999999999" customHeight="1">
      <c r="A284" s="6">
        <v>2020503</v>
      </c>
      <c r="B284" s="6" t="s">
        <v>577</v>
      </c>
      <c r="C284" s="16">
        <v>0</v>
      </c>
    </row>
    <row r="285" spans="1:3" s="1" customFormat="1" ht="16.899999999999999" customHeight="1">
      <c r="A285" s="6">
        <v>2020504</v>
      </c>
      <c r="B285" s="6" t="s">
        <v>578</v>
      </c>
      <c r="C285" s="16">
        <v>0</v>
      </c>
    </row>
    <row r="286" spans="1:3" s="1" customFormat="1" ht="16.899999999999999" customHeight="1">
      <c r="A286" s="6">
        <v>2020599</v>
      </c>
      <c r="B286" s="6" t="s">
        <v>579</v>
      </c>
      <c r="C286" s="16">
        <v>0</v>
      </c>
    </row>
    <row r="287" spans="1:3" s="1" customFormat="1" ht="16.899999999999999" customHeight="1">
      <c r="A287" s="6">
        <v>20206</v>
      </c>
      <c r="B287" s="10" t="s">
        <v>580</v>
      </c>
      <c r="C287" s="5">
        <f>C288</f>
        <v>0</v>
      </c>
    </row>
    <row r="288" spans="1:3" s="1" customFormat="1" ht="16.899999999999999" customHeight="1">
      <c r="A288" s="6">
        <v>2020601</v>
      </c>
      <c r="B288" s="6" t="s">
        <v>581</v>
      </c>
      <c r="C288" s="16">
        <v>0</v>
      </c>
    </row>
    <row r="289" spans="1:3" s="1" customFormat="1" ht="16.899999999999999" customHeight="1">
      <c r="A289" s="6">
        <v>20207</v>
      </c>
      <c r="B289" s="10" t="s">
        <v>582</v>
      </c>
      <c r="C289" s="5">
        <f>SUM(C290:C293)</f>
        <v>0</v>
      </c>
    </row>
    <row r="290" spans="1:3" s="1" customFormat="1" ht="16.899999999999999" customHeight="1">
      <c r="A290" s="6">
        <v>2020701</v>
      </c>
      <c r="B290" s="6" t="s">
        <v>583</v>
      </c>
      <c r="C290" s="16">
        <v>0</v>
      </c>
    </row>
    <row r="291" spans="1:3" s="1" customFormat="1" ht="16.899999999999999" customHeight="1">
      <c r="A291" s="6">
        <v>2020702</v>
      </c>
      <c r="B291" s="6" t="s">
        <v>584</v>
      </c>
      <c r="C291" s="16">
        <v>0</v>
      </c>
    </row>
    <row r="292" spans="1:3" s="1" customFormat="1" ht="16.899999999999999" customHeight="1">
      <c r="A292" s="6">
        <v>2020703</v>
      </c>
      <c r="B292" s="6" t="s">
        <v>585</v>
      </c>
      <c r="C292" s="16">
        <v>0</v>
      </c>
    </row>
    <row r="293" spans="1:3" s="1" customFormat="1" ht="16.899999999999999" customHeight="1">
      <c r="A293" s="6">
        <v>2020799</v>
      </c>
      <c r="B293" s="6" t="s">
        <v>586</v>
      </c>
      <c r="C293" s="16">
        <v>0</v>
      </c>
    </row>
    <row r="294" spans="1:3" s="1" customFormat="1" ht="16.899999999999999" customHeight="1">
      <c r="A294" s="6">
        <v>20299</v>
      </c>
      <c r="B294" s="10" t="s">
        <v>587</v>
      </c>
      <c r="C294" s="5">
        <f>C295</f>
        <v>0</v>
      </c>
    </row>
    <row r="295" spans="1:3" s="1" customFormat="1" ht="16.899999999999999" customHeight="1">
      <c r="A295" s="6">
        <v>2029901</v>
      </c>
      <c r="B295" s="6" t="s">
        <v>588</v>
      </c>
      <c r="C295" s="16">
        <v>0</v>
      </c>
    </row>
    <row r="296" spans="1:3" s="1" customFormat="1" ht="16.899999999999999" customHeight="1">
      <c r="A296" s="6">
        <v>203</v>
      </c>
      <c r="B296" s="10" t="s">
        <v>589</v>
      </c>
      <c r="C296" s="5">
        <f>SUM(C297,C299,C301,C303,C312)</f>
        <v>6</v>
      </c>
    </row>
    <row r="297" spans="1:3" s="1" customFormat="1" ht="16.899999999999999" customHeight="1">
      <c r="A297" s="6">
        <v>20301</v>
      </c>
      <c r="B297" s="10" t="s">
        <v>590</v>
      </c>
      <c r="C297" s="5">
        <f>C298</f>
        <v>0</v>
      </c>
    </row>
    <row r="298" spans="1:3" s="1" customFormat="1" ht="16.899999999999999" customHeight="1">
      <c r="A298" s="6">
        <v>2030101</v>
      </c>
      <c r="B298" s="6" t="s">
        <v>591</v>
      </c>
      <c r="C298" s="16">
        <v>0</v>
      </c>
    </row>
    <row r="299" spans="1:3" s="1" customFormat="1" ht="16.899999999999999" customHeight="1">
      <c r="A299" s="6">
        <v>20304</v>
      </c>
      <c r="B299" s="10" t="s">
        <v>592</v>
      </c>
      <c r="C299" s="5">
        <f>C300</f>
        <v>0</v>
      </c>
    </row>
    <row r="300" spans="1:3" s="1" customFormat="1" ht="16.899999999999999" customHeight="1">
      <c r="A300" s="6">
        <v>2030401</v>
      </c>
      <c r="B300" s="6" t="s">
        <v>593</v>
      </c>
      <c r="C300" s="16">
        <v>0</v>
      </c>
    </row>
    <row r="301" spans="1:3" s="1" customFormat="1" ht="16.899999999999999" customHeight="1">
      <c r="A301" s="6">
        <v>20305</v>
      </c>
      <c r="B301" s="10" t="s">
        <v>594</v>
      </c>
      <c r="C301" s="5">
        <f>C302</f>
        <v>0</v>
      </c>
    </row>
    <row r="302" spans="1:3" s="1" customFormat="1" ht="16.899999999999999" customHeight="1">
      <c r="A302" s="6">
        <v>2030501</v>
      </c>
      <c r="B302" s="6" t="s">
        <v>595</v>
      </c>
      <c r="C302" s="16">
        <v>0</v>
      </c>
    </row>
    <row r="303" spans="1:3" s="1" customFormat="1" ht="16.899999999999999" customHeight="1">
      <c r="A303" s="6">
        <v>20306</v>
      </c>
      <c r="B303" s="10" t="s">
        <v>596</v>
      </c>
      <c r="C303" s="5">
        <f>SUM(C304:C311)</f>
        <v>0</v>
      </c>
    </row>
    <row r="304" spans="1:3" s="1" customFormat="1" ht="16.899999999999999" customHeight="1">
      <c r="A304" s="6">
        <v>2030601</v>
      </c>
      <c r="B304" s="6" t="s">
        <v>597</v>
      </c>
      <c r="C304" s="16">
        <v>0</v>
      </c>
    </row>
    <row r="305" spans="1:3" s="1" customFormat="1" ht="16.899999999999999" customHeight="1">
      <c r="A305" s="6">
        <v>2030602</v>
      </c>
      <c r="B305" s="6" t="s">
        <v>598</v>
      </c>
      <c r="C305" s="16">
        <v>0</v>
      </c>
    </row>
    <row r="306" spans="1:3" s="1" customFormat="1" ht="16.899999999999999" customHeight="1">
      <c r="A306" s="6">
        <v>2030603</v>
      </c>
      <c r="B306" s="6" t="s">
        <v>599</v>
      </c>
      <c r="C306" s="16">
        <v>0</v>
      </c>
    </row>
    <row r="307" spans="1:3" s="1" customFormat="1" ht="16.899999999999999" customHeight="1">
      <c r="A307" s="6">
        <v>2030604</v>
      </c>
      <c r="B307" s="6" t="s">
        <v>600</v>
      </c>
      <c r="C307" s="16">
        <v>0</v>
      </c>
    </row>
    <row r="308" spans="1:3" s="1" customFormat="1" ht="16.899999999999999" customHeight="1">
      <c r="A308" s="6">
        <v>2030605</v>
      </c>
      <c r="B308" s="6" t="s">
        <v>601</v>
      </c>
      <c r="C308" s="16">
        <v>0</v>
      </c>
    </row>
    <row r="309" spans="1:3" s="1" customFormat="1" ht="16.899999999999999" customHeight="1">
      <c r="A309" s="6">
        <v>2030606</v>
      </c>
      <c r="B309" s="6" t="s">
        <v>602</v>
      </c>
      <c r="C309" s="16">
        <v>0</v>
      </c>
    </row>
    <row r="310" spans="1:3" s="1" customFormat="1" ht="16.899999999999999" customHeight="1">
      <c r="A310" s="6">
        <v>2030607</v>
      </c>
      <c r="B310" s="6" t="s">
        <v>603</v>
      </c>
      <c r="C310" s="16">
        <v>0</v>
      </c>
    </row>
    <row r="311" spans="1:3" s="1" customFormat="1" ht="16.899999999999999" customHeight="1">
      <c r="A311" s="6" t="s">
        <v>604</v>
      </c>
      <c r="B311" s="6" t="s">
        <v>605</v>
      </c>
      <c r="C311" s="16">
        <v>0</v>
      </c>
    </row>
    <row r="312" spans="1:3" s="1" customFormat="1" ht="16.899999999999999" customHeight="1">
      <c r="A312" s="6">
        <v>20399</v>
      </c>
      <c r="B312" s="10" t="s">
        <v>606</v>
      </c>
      <c r="C312" s="5">
        <f>C313</f>
        <v>6</v>
      </c>
    </row>
    <row r="313" spans="1:3" s="1" customFormat="1" ht="16.899999999999999" customHeight="1">
      <c r="A313" s="6">
        <v>2039901</v>
      </c>
      <c r="B313" s="6" t="s">
        <v>607</v>
      </c>
      <c r="C313" s="16">
        <v>6</v>
      </c>
    </row>
    <row r="314" spans="1:3" s="1" customFormat="1" ht="16.899999999999999" customHeight="1">
      <c r="A314" s="6">
        <v>204</v>
      </c>
      <c r="B314" s="10" t="s">
        <v>608</v>
      </c>
      <c r="C314" s="5">
        <f>SUM(C315,C325,C347,C354,C366,C375,C389,C398,C407,C415,C423,C432)</f>
        <v>802</v>
      </c>
    </row>
    <row r="315" spans="1:3" s="1" customFormat="1" ht="16.899999999999999" customHeight="1">
      <c r="A315" s="6">
        <v>20401</v>
      </c>
      <c r="B315" s="10" t="s">
        <v>609</v>
      </c>
      <c r="C315" s="5">
        <f>SUM(C316:C324)</f>
        <v>439</v>
      </c>
    </row>
    <row r="316" spans="1:3" s="1" customFormat="1" ht="16.899999999999999" customHeight="1">
      <c r="A316" s="6">
        <v>2040101</v>
      </c>
      <c r="B316" s="6" t="s">
        <v>610</v>
      </c>
      <c r="C316" s="16">
        <v>0</v>
      </c>
    </row>
    <row r="317" spans="1:3" s="1" customFormat="1" ht="16.899999999999999" customHeight="1">
      <c r="A317" s="6">
        <v>2040102</v>
      </c>
      <c r="B317" s="6" t="s">
        <v>611</v>
      </c>
      <c r="C317" s="16">
        <v>0</v>
      </c>
    </row>
    <row r="318" spans="1:3" s="1" customFormat="1" ht="16.899999999999999" customHeight="1">
      <c r="A318" s="6">
        <v>2040103</v>
      </c>
      <c r="B318" s="6" t="s">
        <v>612</v>
      </c>
      <c r="C318" s="16">
        <v>439</v>
      </c>
    </row>
    <row r="319" spans="1:3" s="1" customFormat="1" ht="16.899999999999999" customHeight="1">
      <c r="A319" s="6">
        <v>2040104</v>
      </c>
      <c r="B319" s="6" t="s">
        <v>613</v>
      </c>
      <c r="C319" s="16">
        <v>0</v>
      </c>
    </row>
    <row r="320" spans="1:3" s="1" customFormat="1" ht="16.899999999999999" customHeight="1">
      <c r="A320" s="6">
        <v>2040105</v>
      </c>
      <c r="B320" s="6" t="s">
        <v>614</v>
      </c>
      <c r="C320" s="16">
        <v>0</v>
      </c>
    </row>
    <row r="321" spans="1:3" s="1" customFormat="1" ht="16.899999999999999" customHeight="1">
      <c r="A321" s="6">
        <v>2040106</v>
      </c>
      <c r="B321" s="6" t="s">
        <v>615</v>
      </c>
      <c r="C321" s="16">
        <v>0</v>
      </c>
    </row>
    <row r="322" spans="1:3" s="1" customFormat="1" ht="16.899999999999999" customHeight="1">
      <c r="A322" s="6">
        <v>2040107</v>
      </c>
      <c r="B322" s="6" t="s">
        <v>616</v>
      </c>
      <c r="C322" s="16">
        <v>0</v>
      </c>
    </row>
    <row r="323" spans="1:3" s="1" customFormat="1" ht="16.899999999999999" customHeight="1">
      <c r="A323" s="6">
        <v>2040108</v>
      </c>
      <c r="B323" s="6" t="s">
        <v>617</v>
      </c>
      <c r="C323" s="16">
        <v>0</v>
      </c>
    </row>
    <row r="324" spans="1:3" s="1" customFormat="1" ht="16.899999999999999" customHeight="1">
      <c r="A324" s="6">
        <v>2040199</v>
      </c>
      <c r="B324" s="6" t="s">
        <v>618</v>
      </c>
      <c r="C324" s="16">
        <v>0</v>
      </c>
    </row>
    <row r="325" spans="1:3" s="1" customFormat="1" ht="16.899999999999999" customHeight="1">
      <c r="A325" s="6">
        <v>20402</v>
      </c>
      <c r="B325" s="10" t="s">
        <v>619</v>
      </c>
      <c r="C325" s="5">
        <f>SUM(C326:C346)</f>
        <v>332</v>
      </c>
    </row>
    <row r="326" spans="1:3" s="1" customFormat="1" ht="16.899999999999999" customHeight="1">
      <c r="A326" s="6">
        <v>2040201</v>
      </c>
      <c r="B326" s="6" t="s">
        <v>415</v>
      </c>
      <c r="C326" s="16">
        <v>0</v>
      </c>
    </row>
    <row r="327" spans="1:3" s="1" customFormat="1" ht="16.899999999999999" customHeight="1">
      <c r="A327" s="6">
        <v>2040202</v>
      </c>
      <c r="B327" s="6" t="s">
        <v>416</v>
      </c>
      <c r="C327" s="16">
        <v>0</v>
      </c>
    </row>
    <row r="328" spans="1:3" s="1" customFormat="1" ht="16.899999999999999" customHeight="1">
      <c r="A328" s="6">
        <v>2040203</v>
      </c>
      <c r="B328" s="6" t="s">
        <v>417</v>
      </c>
      <c r="C328" s="16">
        <v>0</v>
      </c>
    </row>
    <row r="329" spans="1:3" s="1" customFormat="1" ht="16.899999999999999" customHeight="1">
      <c r="A329" s="6">
        <v>2040204</v>
      </c>
      <c r="B329" s="6" t="s">
        <v>620</v>
      </c>
      <c r="C329" s="16">
        <v>244</v>
      </c>
    </row>
    <row r="330" spans="1:3" s="1" customFormat="1" ht="16.899999999999999" customHeight="1">
      <c r="A330" s="6">
        <v>2040205</v>
      </c>
      <c r="B330" s="6" t="s">
        <v>621</v>
      </c>
      <c r="C330" s="16">
        <v>0</v>
      </c>
    </row>
    <row r="331" spans="1:3" s="1" customFormat="1" ht="16.899999999999999" customHeight="1">
      <c r="A331" s="6">
        <v>2040206</v>
      </c>
      <c r="B331" s="6" t="s">
        <v>622</v>
      </c>
      <c r="C331" s="16">
        <v>0</v>
      </c>
    </row>
    <row r="332" spans="1:3" s="1" customFormat="1" ht="16.899999999999999" customHeight="1">
      <c r="A332" s="6">
        <v>2040207</v>
      </c>
      <c r="B332" s="6" t="s">
        <v>623</v>
      </c>
      <c r="C332" s="16">
        <v>0</v>
      </c>
    </row>
    <row r="333" spans="1:3" s="1" customFormat="1" ht="16.899999999999999" customHeight="1">
      <c r="A333" s="6">
        <v>2040208</v>
      </c>
      <c r="B333" s="6" t="s">
        <v>624</v>
      </c>
      <c r="C333" s="16">
        <v>0</v>
      </c>
    </row>
    <row r="334" spans="1:3" s="1" customFormat="1" ht="16.899999999999999" customHeight="1">
      <c r="A334" s="6">
        <v>2040209</v>
      </c>
      <c r="B334" s="6" t="s">
        <v>625</v>
      </c>
      <c r="C334" s="16">
        <v>0</v>
      </c>
    </row>
    <row r="335" spans="1:3" s="1" customFormat="1" ht="16.899999999999999" customHeight="1">
      <c r="A335" s="6">
        <v>2040210</v>
      </c>
      <c r="B335" s="6" t="s">
        <v>626</v>
      </c>
      <c r="C335" s="16">
        <v>0</v>
      </c>
    </row>
    <row r="336" spans="1:3" s="1" customFormat="1" ht="16.899999999999999" customHeight="1">
      <c r="A336" s="6">
        <v>2040211</v>
      </c>
      <c r="B336" s="6" t="s">
        <v>627</v>
      </c>
      <c r="C336" s="16">
        <v>0</v>
      </c>
    </row>
    <row r="337" spans="1:3" s="1" customFormat="1" ht="16.899999999999999" customHeight="1">
      <c r="A337" s="6">
        <v>2040212</v>
      </c>
      <c r="B337" s="6" t="s">
        <v>628</v>
      </c>
      <c r="C337" s="16">
        <v>0</v>
      </c>
    </row>
    <row r="338" spans="1:3" s="1" customFormat="1" ht="16.899999999999999" customHeight="1">
      <c r="A338" s="6">
        <v>2040213</v>
      </c>
      <c r="B338" s="6" t="s">
        <v>629</v>
      </c>
      <c r="C338" s="16">
        <v>0</v>
      </c>
    </row>
    <row r="339" spans="1:3" s="1" customFormat="1" ht="16.899999999999999" customHeight="1">
      <c r="A339" s="6">
        <v>2040214</v>
      </c>
      <c r="B339" s="6" t="s">
        <v>630</v>
      </c>
      <c r="C339" s="16">
        <v>4</v>
      </c>
    </row>
    <row r="340" spans="1:3" s="1" customFormat="1" ht="16.899999999999999" customHeight="1">
      <c r="A340" s="6">
        <v>2040215</v>
      </c>
      <c r="B340" s="6" t="s">
        <v>631</v>
      </c>
      <c r="C340" s="16">
        <v>0</v>
      </c>
    </row>
    <row r="341" spans="1:3" s="1" customFormat="1" ht="16.899999999999999" customHeight="1">
      <c r="A341" s="6">
        <v>2040216</v>
      </c>
      <c r="B341" s="6" t="s">
        <v>632</v>
      </c>
      <c r="C341" s="16">
        <v>0</v>
      </c>
    </row>
    <row r="342" spans="1:3" s="1" customFormat="1" ht="16.899999999999999" customHeight="1">
      <c r="A342" s="6">
        <v>2040217</v>
      </c>
      <c r="B342" s="6" t="s">
        <v>634</v>
      </c>
      <c r="C342" s="16">
        <v>0</v>
      </c>
    </row>
    <row r="343" spans="1:3" s="1" customFormat="1" ht="16.899999999999999" customHeight="1">
      <c r="A343" s="6">
        <v>2040218</v>
      </c>
      <c r="B343" s="6" t="s">
        <v>635</v>
      </c>
      <c r="C343" s="16">
        <v>0</v>
      </c>
    </row>
    <row r="344" spans="1:3" s="1" customFormat="1" ht="16.899999999999999" customHeight="1">
      <c r="A344" s="6">
        <v>2040219</v>
      </c>
      <c r="B344" s="6" t="s">
        <v>458</v>
      </c>
      <c r="C344" s="16">
        <v>77</v>
      </c>
    </row>
    <row r="345" spans="1:3" s="1" customFormat="1" ht="16.899999999999999" customHeight="1">
      <c r="A345" s="6">
        <v>2040250</v>
      </c>
      <c r="B345" s="6" t="s">
        <v>424</v>
      </c>
      <c r="C345" s="16">
        <v>0</v>
      </c>
    </row>
    <row r="346" spans="1:3" s="1" customFormat="1" ht="16.899999999999999" customHeight="1">
      <c r="A346" s="6">
        <v>2040299</v>
      </c>
      <c r="B346" s="6" t="s">
        <v>636</v>
      </c>
      <c r="C346" s="16">
        <v>7</v>
      </c>
    </row>
    <row r="347" spans="1:3" s="1" customFormat="1" ht="16.899999999999999" customHeight="1">
      <c r="A347" s="6">
        <v>20403</v>
      </c>
      <c r="B347" s="10" t="s">
        <v>637</v>
      </c>
      <c r="C347" s="5">
        <f>SUM(C348:C353)</f>
        <v>0</v>
      </c>
    </row>
    <row r="348" spans="1:3" s="1" customFormat="1" ht="16.899999999999999" customHeight="1">
      <c r="A348" s="6">
        <v>2040301</v>
      </c>
      <c r="B348" s="6" t="s">
        <v>415</v>
      </c>
      <c r="C348" s="16">
        <v>0</v>
      </c>
    </row>
    <row r="349" spans="1:3" s="1" customFormat="1" ht="16.899999999999999" customHeight="1">
      <c r="A349" s="6">
        <v>2040302</v>
      </c>
      <c r="B349" s="6" t="s">
        <v>416</v>
      </c>
      <c r="C349" s="16">
        <v>0</v>
      </c>
    </row>
    <row r="350" spans="1:3" s="1" customFormat="1" ht="16.899999999999999" customHeight="1">
      <c r="A350" s="6">
        <v>2040303</v>
      </c>
      <c r="B350" s="6" t="s">
        <v>417</v>
      </c>
      <c r="C350" s="16">
        <v>0</v>
      </c>
    </row>
    <row r="351" spans="1:3" s="1" customFormat="1" ht="16.899999999999999" customHeight="1">
      <c r="A351" s="6">
        <v>2040304</v>
      </c>
      <c r="B351" s="6" t="s">
        <v>638</v>
      </c>
      <c r="C351" s="16">
        <v>0</v>
      </c>
    </row>
    <row r="352" spans="1:3" s="1" customFormat="1" ht="16.899999999999999" customHeight="1">
      <c r="A352" s="6">
        <v>2040350</v>
      </c>
      <c r="B352" s="6" t="s">
        <v>424</v>
      </c>
      <c r="C352" s="16">
        <v>0</v>
      </c>
    </row>
    <row r="353" spans="1:3" s="1" customFormat="1" ht="16.899999999999999" customHeight="1">
      <c r="A353" s="6">
        <v>2040399</v>
      </c>
      <c r="B353" s="6" t="s">
        <v>639</v>
      </c>
      <c r="C353" s="16">
        <v>0</v>
      </c>
    </row>
    <row r="354" spans="1:3" s="1" customFormat="1" ht="16.899999999999999" customHeight="1">
      <c r="A354" s="6">
        <v>20404</v>
      </c>
      <c r="B354" s="10" t="s">
        <v>640</v>
      </c>
      <c r="C354" s="5">
        <f>SUM(C355:C365)</f>
        <v>15</v>
      </c>
    </row>
    <row r="355" spans="1:3" s="1" customFormat="1" ht="16.899999999999999" customHeight="1">
      <c r="A355" s="6">
        <v>2040401</v>
      </c>
      <c r="B355" s="6" t="s">
        <v>415</v>
      </c>
      <c r="C355" s="16">
        <v>0</v>
      </c>
    </row>
    <row r="356" spans="1:3" s="1" customFormat="1" ht="16.899999999999999" customHeight="1">
      <c r="A356" s="6">
        <v>2040402</v>
      </c>
      <c r="B356" s="6" t="s">
        <v>416</v>
      </c>
      <c r="C356" s="16">
        <v>0</v>
      </c>
    </row>
    <row r="357" spans="1:3" s="1" customFormat="1" ht="16.899999999999999" customHeight="1">
      <c r="A357" s="6">
        <v>2040403</v>
      </c>
      <c r="B357" s="6" t="s">
        <v>417</v>
      </c>
      <c r="C357" s="16">
        <v>0</v>
      </c>
    </row>
    <row r="358" spans="1:3" s="1" customFormat="1" ht="16.899999999999999" customHeight="1">
      <c r="A358" s="6">
        <v>2040404</v>
      </c>
      <c r="B358" s="6" t="s">
        <v>641</v>
      </c>
      <c r="C358" s="16">
        <v>0</v>
      </c>
    </row>
    <row r="359" spans="1:3" s="1" customFormat="1" ht="16.899999999999999" customHeight="1">
      <c r="A359" s="6">
        <v>2040405</v>
      </c>
      <c r="B359" s="6" t="s">
        <v>642</v>
      </c>
      <c r="C359" s="16">
        <v>0</v>
      </c>
    </row>
    <row r="360" spans="1:3" s="1" customFormat="1" ht="16.899999999999999" customHeight="1">
      <c r="A360" s="6">
        <v>2040406</v>
      </c>
      <c r="B360" s="6" t="s">
        <v>643</v>
      </c>
      <c r="C360" s="16">
        <v>0</v>
      </c>
    </row>
    <row r="361" spans="1:3" s="1" customFormat="1" ht="16.899999999999999" customHeight="1">
      <c r="A361" s="6">
        <v>2040407</v>
      </c>
      <c r="B361" s="6" t="s">
        <v>644</v>
      </c>
      <c r="C361" s="16">
        <v>0</v>
      </c>
    </row>
    <row r="362" spans="1:3" s="1" customFormat="1" ht="16.899999999999999" customHeight="1">
      <c r="A362" s="6">
        <v>2040408</v>
      </c>
      <c r="B362" s="6" t="s">
        <v>645</v>
      </c>
      <c r="C362" s="16">
        <v>0</v>
      </c>
    </row>
    <row r="363" spans="1:3" s="1" customFormat="1" ht="16.899999999999999" customHeight="1">
      <c r="A363" s="6">
        <v>2040409</v>
      </c>
      <c r="B363" s="6" t="s">
        <v>646</v>
      </c>
      <c r="C363" s="16">
        <v>0</v>
      </c>
    </row>
    <row r="364" spans="1:3" s="1" customFormat="1" ht="16.899999999999999" customHeight="1">
      <c r="A364" s="6">
        <v>2040450</v>
      </c>
      <c r="B364" s="6" t="s">
        <v>424</v>
      </c>
      <c r="C364" s="16">
        <v>0</v>
      </c>
    </row>
    <row r="365" spans="1:3" s="1" customFormat="1" ht="16.899999999999999" customHeight="1">
      <c r="A365" s="6">
        <v>2040499</v>
      </c>
      <c r="B365" s="6" t="s">
        <v>647</v>
      </c>
      <c r="C365" s="16">
        <v>15</v>
      </c>
    </row>
    <row r="366" spans="1:3" s="1" customFormat="1" ht="16.899999999999999" customHeight="1">
      <c r="A366" s="6">
        <v>20405</v>
      </c>
      <c r="B366" s="10" t="s">
        <v>648</v>
      </c>
      <c r="C366" s="5">
        <f>SUM(C367:C374)</f>
        <v>0</v>
      </c>
    </row>
    <row r="367" spans="1:3" s="1" customFormat="1" ht="16.899999999999999" customHeight="1">
      <c r="A367" s="6">
        <v>2040501</v>
      </c>
      <c r="B367" s="6" t="s">
        <v>415</v>
      </c>
      <c r="C367" s="16">
        <v>0</v>
      </c>
    </row>
    <row r="368" spans="1:3" s="1" customFormat="1" ht="16.899999999999999" customHeight="1">
      <c r="A368" s="6">
        <v>2040502</v>
      </c>
      <c r="B368" s="6" t="s">
        <v>416</v>
      </c>
      <c r="C368" s="16">
        <v>0</v>
      </c>
    </row>
    <row r="369" spans="1:3" s="1" customFormat="1" ht="16.899999999999999" customHeight="1">
      <c r="A369" s="6">
        <v>2040503</v>
      </c>
      <c r="B369" s="6" t="s">
        <v>417</v>
      </c>
      <c r="C369" s="16">
        <v>0</v>
      </c>
    </row>
    <row r="370" spans="1:3" s="1" customFormat="1" ht="16.899999999999999" customHeight="1">
      <c r="A370" s="6">
        <v>2040504</v>
      </c>
      <c r="B370" s="6" t="s">
        <v>649</v>
      </c>
      <c r="C370" s="16">
        <v>0</v>
      </c>
    </row>
    <row r="371" spans="1:3" s="1" customFormat="1" ht="16.899999999999999" customHeight="1">
      <c r="A371" s="6">
        <v>2040505</v>
      </c>
      <c r="B371" s="6" t="s">
        <v>650</v>
      </c>
      <c r="C371" s="16">
        <v>0</v>
      </c>
    </row>
    <row r="372" spans="1:3" s="1" customFormat="1" ht="16.899999999999999" customHeight="1">
      <c r="A372" s="6">
        <v>2040506</v>
      </c>
      <c r="B372" s="6" t="s">
        <v>651</v>
      </c>
      <c r="C372" s="16">
        <v>0</v>
      </c>
    </row>
    <row r="373" spans="1:3" s="1" customFormat="1" ht="16.899999999999999" customHeight="1">
      <c r="A373" s="6">
        <v>2040550</v>
      </c>
      <c r="B373" s="6" t="s">
        <v>424</v>
      </c>
      <c r="C373" s="16">
        <v>0</v>
      </c>
    </row>
    <row r="374" spans="1:3" s="1" customFormat="1" ht="16.899999999999999" customHeight="1">
      <c r="A374" s="6">
        <v>2040599</v>
      </c>
      <c r="B374" s="6" t="s">
        <v>652</v>
      </c>
      <c r="C374" s="16">
        <v>0</v>
      </c>
    </row>
    <row r="375" spans="1:3" s="1" customFormat="1" ht="16.899999999999999" customHeight="1">
      <c r="A375" s="6">
        <v>20406</v>
      </c>
      <c r="B375" s="10" t="s">
        <v>653</v>
      </c>
      <c r="C375" s="5">
        <f>SUM(C376:C388)</f>
        <v>16</v>
      </c>
    </row>
    <row r="376" spans="1:3" s="1" customFormat="1" ht="16.899999999999999" customHeight="1">
      <c r="A376" s="6">
        <v>2040601</v>
      </c>
      <c r="B376" s="6" t="s">
        <v>415</v>
      </c>
      <c r="C376" s="16">
        <v>0</v>
      </c>
    </row>
    <row r="377" spans="1:3" s="1" customFormat="1" ht="16.899999999999999" customHeight="1">
      <c r="A377" s="6">
        <v>2040602</v>
      </c>
      <c r="B377" s="6" t="s">
        <v>416</v>
      </c>
      <c r="C377" s="16">
        <v>0</v>
      </c>
    </row>
    <row r="378" spans="1:3" s="1" customFormat="1" ht="16.899999999999999" customHeight="1">
      <c r="A378" s="6">
        <v>2040603</v>
      </c>
      <c r="B378" s="6" t="s">
        <v>417</v>
      </c>
      <c r="C378" s="16">
        <v>0</v>
      </c>
    </row>
    <row r="379" spans="1:3" s="1" customFormat="1" ht="16.899999999999999" customHeight="1">
      <c r="A379" s="6">
        <v>2040604</v>
      </c>
      <c r="B379" s="6" t="s">
        <v>654</v>
      </c>
      <c r="C379" s="16">
        <v>0</v>
      </c>
    </row>
    <row r="380" spans="1:3" s="1" customFormat="1" ht="16.899999999999999" customHeight="1">
      <c r="A380" s="6">
        <v>2040605</v>
      </c>
      <c r="B380" s="6" t="s">
        <v>655</v>
      </c>
      <c r="C380" s="16">
        <v>0</v>
      </c>
    </row>
    <row r="381" spans="1:3" s="1" customFormat="1" ht="16.899999999999999" customHeight="1">
      <c r="A381" s="6">
        <v>2040606</v>
      </c>
      <c r="B381" s="6" t="s">
        <v>656</v>
      </c>
      <c r="C381" s="16">
        <v>0</v>
      </c>
    </row>
    <row r="382" spans="1:3" s="1" customFormat="1" ht="16.899999999999999" customHeight="1">
      <c r="A382" s="6">
        <v>2040607</v>
      </c>
      <c r="B382" s="6" t="s">
        <v>657</v>
      </c>
      <c r="C382" s="16">
        <v>0</v>
      </c>
    </row>
    <row r="383" spans="1:3" s="1" customFormat="1" ht="16.899999999999999" customHeight="1">
      <c r="A383" s="6">
        <v>2040608</v>
      </c>
      <c r="B383" s="6" t="s">
        <v>658</v>
      </c>
      <c r="C383" s="16">
        <v>0</v>
      </c>
    </row>
    <row r="384" spans="1:3" s="1" customFormat="1" ht="16.899999999999999" customHeight="1">
      <c r="A384" s="6">
        <v>2040609</v>
      </c>
      <c r="B384" s="6" t="s">
        <v>659</v>
      </c>
      <c r="C384" s="16">
        <v>0</v>
      </c>
    </row>
    <row r="385" spans="1:3" s="1" customFormat="1" ht="16.899999999999999" customHeight="1">
      <c r="A385" s="6">
        <v>2040610</v>
      </c>
      <c r="B385" s="6" t="s">
        <v>660</v>
      </c>
      <c r="C385" s="16">
        <v>0</v>
      </c>
    </row>
    <row r="386" spans="1:3" s="1" customFormat="1" ht="16.899999999999999" customHeight="1">
      <c r="A386" s="6">
        <v>2040611</v>
      </c>
      <c r="B386" s="6" t="s">
        <v>661</v>
      </c>
      <c r="C386" s="16">
        <v>0</v>
      </c>
    </row>
    <row r="387" spans="1:3" s="1" customFormat="1" ht="16.899999999999999" customHeight="1">
      <c r="A387" s="6">
        <v>2040650</v>
      </c>
      <c r="B387" s="6" t="s">
        <v>424</v>
      </c>
      <c r="C387" s="16">
        <v>0</v>
      </c>
    </row>
    <row r="388" spans="1:3" s="1" customFormat="1" ht="16.899999999999999" customHeight="1">
      <c r="A388" s="6">
        <v>2040699</v>
      </c>
      <c r="B388" s="6" t="s">
        <v>662</v>
      </c>
      <c r="C388" s="16">
        <v>16</v>
      </c>
    </row>
    <row r="389" spans="1:3" s="1" customFormat="1" ht="16.899999999999999" customHeight="1">
      <c r="A389" s="6">
        <v>20407</v>
      </c>
      <c r="B389" s="10" t="s">
        <v>663</v>
      </c>
      <c r="C389" s="5">
        <f>SUM(C390:C397)</f>
        <v>0</v>
      </c>
    </row>
    <row r="390" spans="1:3" s="1" customFormat="1" ht="16.899999999999999" customHeight="1">
      <c r="A390" s="6">
        <v>2040701</v>
      </c>
      <c r="B390" s="6" t="s">
        <v>415</v>
      </c>
      <c r="C390" s="16">
        <v>0</v>
      </c>
    </row>
    <row r="391" spans="1:3" s="1" customFormat="1" ht="16.899999999999999" customHeight="1">
      <c r="A391" s="6">
        <v>2040702</v>
      </c>
      <c r="B391" s="6" t="s">
        <v>416</v>
      </c>
      <c r="C391" s="16">
        <v>0</v>
      </c>
    </row>
    <row r="392" spans="1:3" s="1" customFormat="1" ht="16.899999999999999" customHeight="1">
      <c r="A392" s="6">
        <v>2040703</v>
      </c>
      <c r="B392" s="6" t="s">
        <v>417</v>
      </c>
      <c r="C392" s="16">
        <v>0</v>
      </c>
    </row>
    <row r="393" spans="1:3" s="1" customFormat="1" ht="16.899999999999999" customHeight="1">
      <c r="A393" s="6">
        <v>2040704</v>
      </c>
      <c r="B393" s="6" t="s">
        <v>664</v>
      </c>
      <c r="C393" s="16">
        <v>0</v>
      </c>
    </row>
    <row r="394" spans="1:3" s="1" customFormat="1" ht="16.899999999999999" customHeight="1">
      <c r="A394" s="6">
        <v>2040705</v>
      </c>
      <c r="B394" s="6" t="s">
        <v>665</v>
      </c>
      <c r="C394" s="16">
        <v>0</v>
      </c>
    </row>
    <row r="395" spans="1:3" s="1" customFormat="1" ht="16.899999999999999" customHeight="1">
      <c r="A395" s="6">
        <v>2040706</v>
      </c>
      <c r="B395" s="6" t="s">
        <v>666</v>
      </c>
      <c r="C395" s="16">
        <v>0</v>
      </c>
    </row>
    <row r="396" spans="1:3" s="1" customFormat="1" ht="16.899999999999999" customHeight="1">
      <c r="A396" s="6">
        <v>2040750</v>
      </c>
      <c r="B396" s="6" t="s">
        <v>424</v>
      </c>
      <c r="C396" s="16">
        <v>0</v>
      </c>
    </row>
    <row r="397" spans="1:3" s="1" customFormat="1" ht="16.899999999999999" customHeight="1">
      <c r="A397" s="6">
        <v>2040799</v>
      </c>
      <c r="B397" s="6" t="s">
        <v>667</v>
      </c>
      <c r="C397" s="16">
        <v>0</v>
      </c>
    </row>
    <row r="398" spans="1:3" s="1" customFormat="1" ht="16.899999999999999" customHeight="1">
      <c r="A398" s="6">
        <v>20408</v>
      </c>
      <c r="B398" s="10" t="s">
        <v>668</v>
      </c>
      <c r="C398" s="5">
        <f>SUM(C399:C406)</f>
        <v>0</v>
      </c>
    </row>
    <row r="399" spans="1:3" s="1" customFormat="1" ht="16.899999999999999" customHeight="1">
      <c r="A399" s="6">
        <v>2040801</v>
      </c>
      <c r="B399" s="6" t="s">
        <v>415</v>
      </c>
      <c r="C399" s="16">
        <v>0</v>
      </c>
    </row>
    <row r="400" spans="1:3" s="1" customFormat="1" ht="16.899999999999999" customHeight="1">
      <c r="A400" s="6">
        <v>2040802</v>
      </c>
      <c r="B400" s="6" t="s">
        <v>416</v>
      </c>
      <c r="C400" s="16">
        <v>0</v>
      </c>
    </row>
    <row r="401" spans="1:3" s="1" customFormat="1" ht="16.899999999999999" customHeight="1">
      <c r="A401" s="6">
        <v>2040803</v>
      </c>
      <c r="B401" s="6" t="s">
        <v>417</v>
      </c>
      <c r="C401" s="16">
        <v>0</v>
      </c>
    </row>
    <row r="402" spans="1:3" s="1" customFormat="1" ht="16.899999999999999" customHeight="1">
      <c r="A402" s="6">
        <v>2040804</v>
      </c>
      <c r="B402" s="6" t="s">
        <v>669</v>
      </c>
      <c r="C402" s="16">
        <v>0</v>
      </c>
    </row>
    <row r="403" spans="1:3" s="1" customFormat="1" ht="16.899999999999999" customHeight="1">
      <c r="A403" s="6">
        <v>2040805</v>
      </c>
      <c r="B403" s="6" t="s">
        <v>670</v>
      </c>
      <c r="C403" s="16">
        <v>0</v>
      </c>
    </row>
    <row r="404" spans="1:3" s="1" customFormat="1" ht="16.899999999999999" customHeight="1">
      <c r="A404" s="6">
        <v>2040806</v>
      </c>
      <c r="B404" s="6" t="s">
        <v>671</v>
      </c>
      <c r="C404" s="16">
        <v>0</v>
      </c>
    </row>
    <row r="405" spans="1:3" s="1" customFormat="1" ht="16.899999999999999" customHeight="1">
      <c r="A405" s="6">
        <v>2040850</v>
      </c>
      <c r="B405" s="6" t="s">
        <v>424</v>
      </c>
      <c r="C405" s="16">
        <v>0</v>
      </c>
    </row>
    <row r="406" spans="1:3" s="1" customFormat="1" ht="16.899999999999999" customHeight="1">
      <c r="A406" s="6">
        <v>2040899</v>
      </c>
      <c r="B406" s="6" t="s">
        <v>672</v>
      </c>
      <c r="C406" s="16">
        <v>0</v>
      </c>
    </row>
    <row r="407" spans="1:3" s="1" customFormat="1" ht="16.899999999999999" customHeight="1">
      <c r="A407" s="6">
        <v>20409</v>
      </c>
      <c r="B407" s="10" t="s">
        <v>673</v>
      </c>
      <c r="C407" s="5">
        <f>SUM(C408:C414)</f>
        <v>0</v>
      </c>
    </row>
    <row r="408" spans="1:3" s="1" customFormat="1" ht="16.899999999999999" customHeight="1">
      <c r="A408" s="6">
        <v>2040901</v>
      </c>
      <c r="B408" s="6" t="s">
        <v>415</v>
      </c>
      <c r="C408" s="16">
        <v>0</v>
      </c>
    </row>
    <row r="409" spans="1:3" s="1" customFormat="1" ht="16.899999999999999" customHeight="1">
      <c r="A409" s="6">
        <v>2040902</v>
      </c>
      <c r="B409" s="6" t="s">
        <v>416</v>
      </c>
      <c r="C409" s="16">
        <v>0</v>
      </c>
    </row>
    <row r="410" spans="1:3" s="1" customFormat="1" ht="16.899999999999999" customHeight="1">
      <c r="A410" s="6">
        <v>2040903</v>
      </c>
      <c r="B410" s="6" t="s">
        <v>417</v>
      </c>
      <c r="C410" s="16">
        <v>0</v>
      </c>
    </row>
    <row r="411" spans="1:3" s="1" customFormat="1" ht="16.899999999999999" customHeight="1">
      <c r="A411" s="6">
        <v>2040904</v>
      </c>
      <c r="B411" s="6" t="s">
        <v>674</v>
      </c>
      <c r="C411" s="16">
        <v>0</v>
      </c>
    </row>
    <row r="412" spans="1:3" s="1" customFormat="1" ht="16.899999999999999" customHeight="1">
      <c r="A412" s="6">
        <v>2040905</v>
      </c>
      <c r="B412" s="6" t="s">
        <v>675</v>
      </c>
      <c r="C412" s="16">
        <v>0</v>
      </c>
    </row>
    <row r="413" spans="1:3" s="1" customFormat="1" ht="16.899999999999999" customHeight="1">
      <c r="A413" s="6">
        <v>2040950</v>
      </c>
      <c r="B413" s="6" t="s">
        <v>424</v>
      </c>
      <c r="C413" s="16">
        <v>0</v>
      </c>
    </row>
    <row r="414" spans="1:3" s="1" customFormat="1" ht="16.899999999999999" customHeight="1">
      <c r="A414" s="6">
        <v>2040999</v>
      </c>
      <c r="B414" s="6" t="s">
        <v>676</v>
      </c>
      <c r="C414" s="16">
        <v>0</v>
      </c>
    </row>
    <row r="415" spans="1:3" s="1" customFormat="1" ht="16.899999999999999" customHeight="1">
      <c r="A415" s="6">
        <v>20410</v>
      </c>
      <c r="B415" s="10" t="s">
        <v>677</v>
      </c>
      <c r="C415" s="5">
        <f>SUM(C416:C422)</f>
        <v>0</v>
      </c>
    </row>
    <row r="416" spans="1:3" s="1" customFormat="1" ht="16.899999999999999" customHeight="1">
      <c r="A416" s="6">
        <v>2041001</v>
      </c>
      <c r="B416" s="6" t="s">
        <v>415</v>
      </c>
      <c r="C416" s="16">
        <v>0</v>
      </c>
    </row>
    <row r="417" spans="1:3" s="1" customFormat="1" ht="16.899999999999999" customHeight="1">
      <c r="A417" s="6">
        <v>2041002</v>
      </c>
      <c r="B417" s="6" t="s">
        <v>416</v>
      </c>
      <c r="C417" s="16">
        <v>0</v>
      </c>
    </row>
    <row r="418" spans="1:3" s="1" customFormat="1" ht="16.899999999999999" customHeight="1">
      <c r="A418" s="6">
        <v>2041003</v>
      </c>
      <c r="B418" s="6" t="s">
        <v>678</v>
      </c>
      <c r="C418" s="16">
        <v>0</v>
      </c>
    </row>
    <row r="419" spans="1:3" s="1" customFormat="1" ht="16.899999999999999" customHeight="1">
      <c r="A419" s="6">
        <v>2041004</v>
      </c>
      <c r="B419" s="6" t="s">
        <v>679</v>
      </c>
      <c r="C419" s="16">
        <v>0</v>
      </c>
    </row>
    <row r="420" spans="1:3" s="1" customFormat="1" ht="16.899999999999999" customHeight="1">
      <c r="A420" s="6">
        <v>2041005</v>
      </c>
      <c r="B420" s="6" t="s">
        <v>680</v>
      </c>
      <c r="C420" s="16">
        <v>0</v>
      </c>
    </row>
    <row r="421" spans="1:3" s="1" customFormat="1" ht="16.899999999999999" customHeight="1">
      <c r="A421" s="6">
        <v>2041006</v>
      </c>
      <c r="B421" s="6" t="s">
        <v>632</v>
      </c>
      <c r="C421" s="16">
        <v>0</v>
      </c>
    </row>
    <row r="422" spans="1:3" s="1" customFormat="1" ht="16.899999999999999" customHeight="1">
      <c r="A422" s="6">
        <v>2041099</v>
      </c>
      <c r="B422" s="6" t="s">
        <v>681</v>
      </c>
      <c r="C422" s="16">
        <v>0</v>
      </c>
    </row>
    <row r="423" spans="1:3" s="1" customFormat="1" ht="16.899999999999999" customHeight="1">
      <c r="A423" s="6">
        <v>20411</v>
      </c>
      <c r="B423" s="10" t="s">
        <v>682</v>
      </c>
      <c r="C423" s="5">
        <f>SUM(C424:C431)</f>
        <v>0</v>
      </c>
    </row>
    <row r="424" spans="1:3" s="1" customFormat="1" ht="16.899999999999999" customHeight="1">
      <c r="A424" s="6">
        <v>2041101</v>
      </c>
      <c r="B424" s="6" t="s">
        <v>683</v>
      </c>
      <c r="C424" s="16">
        <v>0</v>
      </c>
    </row>
    <row r="425" spans="1:3" s="1" customFormat="1" ht="16.899999999999999" customHeight="1">
      <c r="A425" s="6">
        <v>2041102</v>
      </c>
      <c r="B425" s="6" t="s">
        <v>415</v>
      </c>
      <c r="C425" s="16">
        <v>0</v>
      </c>
    </row>
    <row r="426" spans="1:3" s="1" customFormat="1" ht="16.899999999999999" customHeight="1">
      <c r="A426" s="6">
        <v>2041103</v>
      </c>
      <c r="B426" s="6" t="s">
        <v>684</v>
      </c>
      <c r="C426" s="16">
        <v>0</v>
      </c>
    </row>
    <row r="427" spans="1:3" s="1" customFormat="1" ht="16.899999999999999" customHeight="1">
      <c r="A427" s="6">
        <v>2041104</v>
      </c>
      <c r="B427" s="6" t="s">
        <v>685</v>
      </c>
      <c r="C427" s="16">
        <v>0</v>
      </c>
    </row>
    <row r="428" spans="1:3" s="1" customFormat="1" ht="16.899999999999999" customHeight="1">
      <c r="A428" s="6">
        <v>2041105</v>
      </c>
      <c r="B428" s="6" t="s">
        <v>686</v>
      </c>
      <c r="C428" s="16">
        <v>0</v>
      </c>
    </row>
    <row r="429" spans="1:3" s="1" customFormat="1" ht="16.899999999999999" customHeight="1">
      <c r="A429" s="6">
        <v>2041106</v>
      </c>
      <c r="B429" s="6" t="s">
        <v>687</v>
      </c>
      <c r="C429" s="16">
        <v>0</v>
      </c>
    </row>
    <row r="430" spans="1:3" s="1" customFormat="1" ht="16.899999999999999" customHeight="1">
      <c r="A430" s="6">
        <v>2041107</v>
      </c>
      <c r="B430" s="6" t="s">
        <v>688</v>
      </c>
      <c r="C430" s="16">
        <v>0</v>
      </c>
    </row>
    <row r="431" spans="1:3" s="1" customFormat="1" ht="16.899999999999999" customHeight="1">
      <c r="A431" s="6">
        <v>2041108</v>
      </c>
      <c r="B431" s="6" t="s">
        <v>689</v>
      </c>
      <c r="C431" s="16">
        <v>0</v>
      </c>
    </row>
    <row r="432" spans="1:3" s="1" customFormat="1" ht="16.899999999999999" customHeight="1">
      <c r="A432" s="6">
        <v>20499</v>
      </c>
      <c r="B432" s="10" t="s">
        <v>690</v>
      </c>
      <c r="C432" s="5">
        <f>C433+C434</f>
        <v>0</v>
      </c>
    </row>
    <row r="433" spans="1:3" s="1" customFormat="1" ht="16.899999999999999" customHeight="1">
      <c r="A433" s="6">
        <v>2049901</v>
      </c>
      <c r="B433" s="6" t="s">
        <v>691</v>
      </c>
      <c r="C433" s="16">
        <v>0</v>
      </c>
    </row>
    <row r="434" spans="1:3" s="1" customFormat="1" ht="16.899999999999999" customHeight="1">
      <c r="A434" s="6">
        <v>2049902</v>
      </c>
      <c r="B434" s="6" t="s">
        <v>692</v>
      </c>
      <c r="C434" s="16">
        <v>0</v>
      </c>
    </row>
    <row r="435" spans="1:3" s="1" customFormat="1" ht="16.899999999999999" customHeight="1">
      <c r="A435" s="6">
        <v>205</v>
      </c>
      <c r="B435" s="10" t="s">
        <v>693</v>
      </c>
      <c r="C435" s="5">
        <f>SUM(C436,C441,C450,C457,C463,C467,C471,C475,C481,C488)</f>
        <v>7511</v>
      </c>
    </row>
    <row r="436" spans="1:3" s="1" customFormat="1" ht="16.899999999999999" customHeight="1">
      <c r="A436" s="6">
        <v>20501</v>
      </c>
      <c r="B436" s="10" t="s">
        <v>694</v>
      </c>
      <c r="C436" s="5">
        <f>SUM(C437:C440)</f>
        <v>0</v>
      </c>
    </row>
    <row r="437" spans="1:3" s="1" customFormat="1" ht="16.899999999999999" customHeight="1">
      <c r="A437" s="6">
        <v>2050101</v>
      </c>
      <c r="B437" s="6" t="s">
        <v>415</v>
      </c>
      <c r="C437" s="16">
        <v>0</v>
      </c>
    </row>
    <row r="438" spans="1:3" s="1" customFormat="1" ht="16.899999999999999" customHeight="1">
      <c r="A438" s="6">
        <v>2050102</v>
      </c>
      <c r="B438" s="6" t="s">
        <v>416</v>
      </c>
      <c r="C438" s="16">
        <v>0</v>
      </c>
    </row>
    <row r="439" spans="1:3" s="1" customFormat="1" ht="16.899999999999999" customHeight="1">
      <c r="A439" s="6">
        <v>2050103</v>
      </c>
      <c r="B439" s="6" t="s">
        <v>417</v>
      </c>
      <c r="C439" s="16">
        <v>0</v>
      </c>
    </row>
    <row r="440" spans="1:3" s="1" customFormat="1" ht="16.899999999999999" customHeight="1">
      <c r="A440" s="6">
        <v>2050199</v>
      </c>
      <c r="B440" s="6" t="s">
        <v>695</v>
      </c>
      <c r="C440" s="16">
        <v>0</v>
      </c>
    </row>
    <row r="441" spans="1:3" s="1" customFormat="1" ht="16.899999999999999" customHeight="1">
      <c r="A441" s="6">
        <v>20502</v>
      </c>
      <c r="B441" s="10" t="s">
        <v>696</v>
      </c>
      <c r="C441" s="5">
        <f>SUM(C442:C449)</f>
        <v>7511</v>
      </c>
    </row>
    <row r="442" spans="1:3" s="1" customFormat="1" ht="16.899999999999999" customHeight="1">
      <c r="A442" s="6">
        <v>2050201</v>
      </c>
      <c r="B442" s="6" t="s">
        <v>697</v>
      </c>
      <c r="C442" s="16">
        <v>88</v>
      </c>
    </row>
    <row r="443" spans="1:3" s="1" customFormat="1" ht="16.899999999999999" customHeight="1">
      <c r="A443" s="6">
        <v>2050202</v>
      </c>
      <c r="B443" s="6" t="s">
        <v>698</v>
      </c>
      <c r="C443" s="16">
        <v>5099</v>
      </c>
    </row>
    <row r="444" spans="1:3" s="1" customFormat="1" ht="16.899999999999999" customHeight="1">
      <c r="A444" s="6">
        <v>2050203</v>
      </c>
      <c r="B444" s="6" t="s">
        <v>699</v>
      </c>
      <c r="C444" s="16">
        <v>2116</v>
      </c>
    </row>
    <row r="445" spans="1:3" s="1" customFormat="1" ht="16.899999999999999" customHeight="1">
      <c r="A445" s="6">
        <v>2050204</v>
      </c>
      <c r="B445" s="6" t="s">
        <v>700</v>
      </c>
      <c r="C445" s="16">
        <v>0</v>
      </c>
    </row>
    <row r="446" spans="1:3" s="1" customFormat="1" ht="16.899999999999999" customHeight="1">
      <c r="A446" s="6">
        <v>2050205</v>
      </c>
      <c r="B446" s="6" t="s">
        <v>701</v>
      </c>
      <c r="C446" s="16">
        <v>0</v>
      </c>
    </row>
    <row r="447" spans="1:3" s="1" customFormat="1" ht="16.899999999999999" customHeight="1">
      <c r="A447" s="6">
        <v>2050206</v>
      </c>
      <c r="B447" s="6" t="s">
        <v>702</v>
      </c>
      <c r="C447" s="16">
        <v>0</v>
      </c>
    </row>
    <row r="448" spans="1:3" s="1" customFormat="1" ht="16.899999999999999" customHeight="1">
      <c r="A448" s="6">
        <v>2050207</v>
      </c>
      <c r="B448" s="6" t="s">
        <v>703</v>
      </c>
      <c r="C448" s="16">
        <v>0</v>
      </c>
    </row>
    <row r="449" spans="1:3" s="1" customFormat="1" ht="16.899999999999999" customHeight="1">
      <c r="A449" s="6">
        <v>2050299</v>
      </c>
      <c r="B449" s="6" t="s">
        <v>704</v>
      </c>
      <c r="C449" s="16">
        <v>208</v>
      </c>
    </row>
    <row r="450" spans="1:3" s="1" customFormat="1" ht="16.899999999999999" customHeight="1">
      <c r="A450" s="6">
        <v>20503</v>
      </c>
      <c r="B450" s="10" t="s">
        <v>705</v>
      </c>
      <c r="C450" s="5">
        <f>SUM(C451:C456)</f>
        <v>0</v>
      </c>
    </row>
    <row r="451" spans="1:3" s="1" customFormat="1" ht="16.899999999999999" customHeight="1">
      <c r="A451" s="6">
        <v>2050301</v>
      </c>
      <c r="B451" s="6" t="s">
        <v>706</v>
      </c>
      <c r="C451" s="16">
        <v>0</v>
      </c>
    </row>
    <row r="452" spans="1:3" s="1" customFormat="1" ht="16.899999999999999" customHeight="1">
      <c r="A452" s="6">
        <v>2050302</v>
      </c>
      <c r="B452" s="6" t="s">
        <v>707</v>
      </c>
      <c r="C452" s="16">
        <v>0</v>
      </c>
    </row>
    <row r="453" spans="1:3" s="1" customFormat="1" ht="16.899999999999999" customHeight="1">
      <c r="A453" s="6">
        <v>2050303</v>
      </c>
      <c r="B453" s="6" t="s">
        <v>708</v>
      </c>
      <c r="C453" s="16">
        <v>0</v>
      </c>
    </row>
    <row r="454" spans="1:3" s="1" customFormat="1" ht="16.899999999999999" customHeight="1">
      <c r="A454" s="6">
        <v>2050304</v>
      </c>
      <c r="B454" s="6" t="s">
        <v>709</v>
      </c>
      <c r="C454" s="16">
        <v>0</v>
      </c>
    </row>
    <row r="455" spans="1:3" s="1" customFormat="1" ht="16.899999999999999" customHeight="1">
      <c r="A455" s="6">
        <v>2050305</v>
      </c>
      <c r="B455" s="6" t="s">
        <v>710</v>
      </c>
      <c r="C455" s="16">
        <v>0</v>
      </c>
    </row>
    <row r="456" spans="1:3" s="1" customFormat="1" ht="16.899999999999999" customHeight="1">
      <c r="A456" s="6">
        <v>2050399</v>
      </c>
      <c r="B456" s="6" t="s">
        <v>711</v>
      </c>
      <c r="C456" s="16">
        <v>0</v>
      </c>
    </row>
    <row r="457" spans="1:3" s="1" customFormat="1" ht="16.899999999999999" customHeight="1">
      <c r="A457" s="6">
        <v>20504</v>
      </c>
      <c r="B457" s="10" t="s">
        <v>712</v>
      </c>
      <c r="C457" s="5">
        <f>SUM(C458:C462)</f>
        <v>0</v>
      </c>
    </row>
    <row r="458" spans="1:3" s="1" customFormat="1" ht="16.899999999999999" customHeight="1">
      <c r="A458" s="6">
        <v>2050401</v>
      </c>
      <c r="B458" s="6" t="s">
        <v>713</v>
      </c>
      <c r="C458" s="16">
        <v>0</v>
      </c>
    </row>
    <row r="459" spans="1:3" s="1" customFormat="1" ht="16.899999999999999" customHeight="1">
      <c r="A459" s="6">
        <v>2050402</v>
      </c>
      <c r="B459" s="6" t="s">
        <v>714</v>
      </c>
      <c r="C459" s="16">
        <v>0</v>
      </c>
    </row>
    <row r="460" spans="1:3" s="1" customFormat="1" ht="16.899999999999999" customHeight="1">
      <c r="A460" s="6">
        <v>2050403</v>
      </c>
      <c r="B460" s="6" t="s">
        <v>715</v>
      </c>
      <c r="C460" s="16">
        <v>0</v>
      </c>
    </row>
    <row r="461" spans="1:3" s="1" customFormat="1" ht="16.899999999999999" customHeight="1">
      <c r="A461" s="6">
        <v>2050404</v>
      </c>
      <c r="B461" s="6" t="s">
        <v>716</v>
      </c>
      <c r="C461" s="16">
        <v>0</v>
      </c>
    </row>
    <row r="462" spans="1:3" s="1" customFormat="1" ht="16.899999999999999" customHeight="1">
      <c r="A462" s="6">
        <v>2050499</v>
      </c>
      <c r="B462" s="6" t="s">
        <v>717</v>
      </c>
      <c r="C462" s="16">
        <v>0</v>
      </c>
    </row>
    <row r="463" spans="1:3" s="1" customFormat="1" ht="16.899999999999999" customHeight="1">
      <c r="A463" s="6">
        <v>20505</v>
      </c>
      <c r="B463" s="10" t="s">
        <v>718</v>
      </c>
      <c r="C463" s="5">
        <f>SUM(C464:C466)</f>
        <v>0</v>
      </c>
    </row>
    <row r="464" spans="1:3" s="1" customFormat="1" ht="16.899999999999999" customHeight="1">
      <c r="A464" s="6">
        <v>2050501</v>
      </c>
      <c r="B464" s="6" t="s">
        <v>719</v>
      </c>
      <c r="C464" s="16">
        <v>0</v>
      </c>
    </row>
    <row r="465" spans="1:3" s="1" customFormat="1" ht="16.899999999999999" customHeight="1">
      <c r="A465" s="6">
        <v>2050502</v>
      </c>
      <c r="B465" s="6" t="s">
        <v>720</v>
      </c>
      <c r="C465" s="16">
        <v>0</v>
      </c>
    </row>
    <row r="466" spans="1:3" s="1" customFormat="1" ht="16.899999999999999" customHeight="1">
      <c r="A466" s="6">
        <v>2050599</v>
      </c>
      <c r="B466" s="6" t="s">
        <v>721</v>
      </c>
      <c r="C466" s="16">
        <v>0</v>
      </c>
    </row>
    <row r="467" spans="1:3" s="1" customFormat="1" ht="16.899999999999999" customHeight="1">
      <c r="A467" s="6">
        <v>20506</v>
      </c>
      <c r="B467" s="10" t="s">
        <v>722</v>
      </c>
      <c r="C467" s="5">
        <f>SUM(C468:C470)</f>
        <v>0</v>
      </c>
    </row>
    <row r="468" spans="1:3" s="1" customFormat="1" ht="16.899999999999999" customHeight="1">
      <c r="A468" s="6">
        <v>2050601</v>
      </c>
      <c r="B468" s="6" t="s">
        <v>723</v>
      </c>
      <c r="C468" s="16">
        <v>0</v>
      </c>
    </row>
    <row r="469" spans="1:3" s="1" customFormat="1" ht="16.899999999999999" customHeight="1">
      <c r="A469" s="6">
        <v>2050602</v>
      </c>
      <c r="B469" s="6" t="s">
        <v>724</v>
      </c>
      <c r="C469" s="16">
        <v>0</v>
      </c>
    </row>
    <row r="470" spans="1:3" s="1" customFormat="1" ht="16.899999999999999" customHeight="1">
      <c r="A470" s="6">
        <v>2050699</v>
      </c>
      <c r="B470" s="6" t="s">
        <v>725</v>
      </c>
      <c r="C470" s="16">
        <v>0</v>
      </c>
    </row>
    <row r="471" spans="1:3" s="1" customFormat="1" ht="16.899999999999999" customHeight="1">
      <c r="A471" s="6">
        <v>20507</v>
      </c>
      <c r="B471" s="10" t="s">
        <v>726</v>
      </c>
      <c r="C471" s="5">
        <f>SUM(C472:C474)</f>
        <v>0</v>
      </c>
    </row>
    <row r="472" spans="1:3" s="1" customFormat="1" ht="16.899999999999999" customHeight="1">
      <c r="A472" s="6">
        <v>2050701</v>
      </c>
      <c r="B472" s="6" t="s">
        <v>727</v>
      </c>
      <c r="C472" s="16">
        <v>0</v>
      </c>
    </row>
    <row r="473" spans="1:3" s="1" customFormat="1" ht="16.899999999999999" customHeight="1">
      <c r="A473" s="6">
        <v>2050702</v>
      </c>
      <c r="B473" s="6" t="s">
        <v>728</v>
      </c>
      <c r="C473" s="16">
        <v>0</v>
      </c>
    </row>
    <row r="474" spans="1:3" s="1" customFormat="1" ht="16.899999999999999" customHeight="1">
      <c r="A474" s="6">
        <v>2050799</v>
      </c>
      <c r="B474" s="6" t="s">
        <v>729</v>
      </c>
      <c r="C474" s="16">
        <v>0</v>
      </c>
    </row>
    <row r="475" spans="1:3" s="1" customFormat="1" ht="16.899999999999999" customHeight="1">
      <c r="A475" s="6">
        <v>20508</v>
      </c>
      <c r="B475" s="10" t="s">
        <v>730</v>
      </c>
      <c r="C475" s="5">
        <f>SUM(C476:C480)</f>
        <v>0</v>
      </c>
    </row>
    <row r="476" spans="1:3" s="1" customFormat="1" ht="16.899999999999999" customHeight="1">
      <c r="A476" s="6">
        <v>2050801</v>
      </c>
      <c r="B476" s="6" t="s">
        <v>731</v>
      </c>
      <c r="C476" s="16">
        <v>0</v>
      </c>
    </row>
    <row r="477" spans="1:3" s="1" customFormat="1" ht="16.899999999999999" customHeight="1">
      <c r="A477" s="6">
        <v>2050802</v>
      </c>
      <c r="B477" s="6" t="s">
        <v>732</v>
      </c>
      <c r="C477" s="16">
        <v>0</v>
      </c>
    </row>
    <row r="478" spans="1:3" s="1" customFormat="1" ht="16.899999999999999" customHeight="1">
      <c r="A478" s="6">
        <v>2050803</v>
      </c>
      <c r="B478" s="6" t="s">
        <v>733</v>
      </c>
      <c r="C478" s="16">
        <v>0</v>
      </c>
    </row>
    <row r="479" spans="1:3" s="1" customFormat="1" ht="16.899999999999999" customHeight="1">
      <c r="A479" s="6">
        <v>2050804</v>
      </c>
      <c r="B479" s="6" t="s">
        <v>734</v>
      </c>
      <c r="C479" s="16">
        <v>0</v>
      </c>
    </row>
    <row r="480" spans="1:3" s="1" customFormat="1" ht="16.899999999999999" customHeight="1">
      <c r="A480" s="6">
        <v>2050899</v>
      </c>
      <c r="B480" s="6" t="s">
        <v>735</v>
      </c>
      <c r="C480" s="16">
        <v>0</v>
      </c>
    </row>
    <row r="481" spans="1:3" s="1" customFormat="1" ht="16.899999999999999" customHeight="1">
      <c r="A481" s="6">
        <v>20509</v>
      </c>
      <c r="B481" s="10" t="s">
        <v>736</v>
      </c>
      <c r="C481" s="5">
        <f>SUM(C482:C487)</f>
        <v>0</v>
      </c>
    </row>
    <row r="482" spans="1:3" s="1" customFormat="1" ht="16.899999999999999" customHeight="1">
      <c r="A482" s="6">
        <v>2050901</v>
      </c>
      <c r="B482" s="6" t="s">
        <v>737</v>
      </c>
      <c r="C482" s="16">
        <v>0</v>
      </c>
    </row>
    <row r="483" spans="1:3" s="1" customFormat="1" ht="16.899999999999999" customHeight="1">
      <c r="A483" s="6">
        <v>2050902</v>
      </c>
      <c r="B483" s="6" t="s">
        <v>738</v>
      </c>
      <c r="C483" s="16">
        <v>0</v>
      </c>
    </row>
    <row r="484" spans="1:3" s="1" customFormat="1" ht="16.899999999999999" customHeight="1">
      <c r="A484" s="6">
        <v>2050903</v>
      </c>
      <c r="B484" s="6" t="s">
        <v>739</v>
      </c>
      <c r="C484" s="16">
        <v>0</v>
      </c>
    </row>
    <row r="485" spans="1:3" s="1" customFormat="1" ht="16.899999999999999" customHeight="1">
      <c r="A485" s="6">
        <v>2050904</v>
      </c>
      <c r="B485" s="6" t="s">
        <v>740</v>
      </c>
      <c r="C485" s="16">
        <v>0</v>
      </c>
    </row>
    <row r="486" spans="1:3" s="1" customFormat="1" ht="16.899999999999999" customHeight="1">
      <c r="A486" s="6">
        <v>2050905</v>
      </c>
      <c r="B486" s="6" t="s">
        <v>741</v>
      </c>
      <c r="C486" s="16">
        <v>0</v>
      </c>
    </row>
    <row r="487" spans="1:3" s="1" customFormat="1" ht="16.899999999999999" customHeight="1">
      <c r="A487" s="6">
        <v>2050999</v>
      </c>
      <c r="B487" s="6" t="s">
        <v>742</v>
      </c>
      <c r="C487" s="16">
        <v>0</v>
      </c>
    </row>
    <row r="488" spans="1:3" s="1" customFormat="1" ht="16.899999999999999" customHeight="1">
      <c r="A488" s="6">
        <v>20599</v>
      </c>
      <c r="B488" s="10" t="s">
        <v>743</v>
      </c>
      <c r="C488" s="5">
        <f>C489</f>
        <v>0</v>
      </c>
    </row>
    <row r="489" spans="1:3" s="1" customFormat="1" ht="16.899999999999999" customHeight="1">
      <c r="A489" s="6">
        <v>2059999</v>
      </c>
      <c r="B489" s="6" t="s">
        <v>744</v>
      </c>
      <c r="C489" s="16">
        <v>0</v>
      </c>
    </row>
    <row r="490" spans="1:3" s="1" customFormat="1" ht="16.899999999999999" customHeight="1">
      <c r="A490" s="6">
        <v>206</v>
      </c>
      <c r="B490" s="10" t="s">
        <v>745</v>
      </c>
      <c r="C490" s="5">
        <f>SUM(C491,C496,C505,C511,C517,C522,C527,C534,C538,C541)</f>
        <v>150</v>
      </c>
    </row>
    <row r="491" spans="1:3" s="1" customFormat="1" ht="16.899999999999999" customHeight="1">
      <c r="A491" s="6">
        <v>20601</v>
      </c>
      <c r="B491" s="10" t="s">
        <v>746</v>
      </c>
      <c r="C491" s="5">
        <f>SUM(C492:C495)</f>
        <v>0</v>
      </c>
    </row>
    <row r="492" spans="1:3" s="1" customFormat="1" ht="16.899999999999999" customHeight="1">
      <c r="A492" s="6">
        <v>2060101</v>
      </c>
      <c r="B492" s="6" t="s">
        <v>415</v>
      </c>
      <c r="C492" s="16">
        <v>0</v>
      </c>
    </row>
    <row r="493" spans="1:3" s="1" customFormat="1" ht="16.899999999999999" customHeight="1">
      <c r="A493" s="6">
        <v>2060102</v>
      </c>
      <c r="B493" s="6" t="s">
        <v>416</v>
      </c>
      <c r="C493" s="16">
        <v>0</v>
      </c>
    </row>
    <row r="494" spans="1:3" s="1" customFormat="1" ht="16.899999999999999" customHeight="1">
      <c r="A494" s="6">
        <v>2060103</v>
      </c>
      <c r="B494" s="6" t="s">
        <v>417</v>
      </c>
      <c r="C494" s="16">
        <v>0</v>
      </c>
    </row>
    <row r="495" spans="1:3" s="1" customFormat="1" ht="16.899999999999999" customHeight="1">
      <c r="A495" s="6">
        <v>2060199</v>
      </c>
      <c r="B495" s="6" t="s">
        <v>747</v>
      </c>
      <c r="C495" s="16">
        <v>0</v>
      </c>
    </row>
    <row r="496" spans="1:3" s="1" customFormat="1" ht="16.899999999999999" customHeight="1">
      <c r="A496" s="6">
        <v>20602</v>
      </c>
      <c r="B496" s="10" t="s">
        <v>748</v>
      </c>
      <c r="C496" s="5">
        <f>SUM(C497:C504)</f>
        <v>0</v>
      </c>
    </row>
    <row r="497" spans="1:3" s="1" customFormat="1" ht="16.899999999999999" customHeight="1">
      <c r="A497" s="6">
        <v>2060201</v>
      </c>
      <c r="B497" s="6" t="s">
        <v>749</v>
      </c>
      <c r="C497" s="16">
        <v>0</v>
      </c>
    </row>
    <row r="498" spans="1:3" s="1" customFormat="1" ht="16.899999999999999" customHeight="1">
      <c r="A498" s="6">
        <v>2060202</v>
      </c>
      <c r="B498" s="6" t="s">
        <v>750</v>
      </c>
      <c r="C498" s="16">
        <v>0</v>
      </c>
    </row>
    <row r="499" spans="1:3" s="1" customFormat="1" ht="16.899999999999999" customHeight="1">
      <c r="A499" s="6">
        <v>2060203</v>
      </c>
      <c r="B499" s="6" t="s">
        <v>751</v>
      </c>
      <c r="C499" s="16">
        <v>0</v>
      </c>
    </row>
    <row r="500" spans="1:3" s="1" customFormat="1" ht="16.899999999999999" customHeight="1">
      <c r="A500" s="6">
        <v>2060204</v>
      </c>
      <c r="B500" s="6" t="s">
        <v>752</v>
      </c>
      <c r="C500" s="16">
        <v>0</v>
      </c>
    </row>
    <row r="501" spans="1:3" s="1" customFormat="1" ht="16.899999999999999" customHeight="1">
      <c r="A501" s="6">
        <v>2060205</v>
      </c>
      <c r="B501" s="6" t="s">
        <v>753</v>
      </c>
      <c r="C501" s="16">
        <v>0</v>
      </c>
    </row>
    <row r="502" spans="1:3" s="1" customFormat="1" ht="16.899999999999999" customHeight="1">
      <c r="A502" s="6">
        <v>2060206</v>
      </c>
      <c r="B502" s="6" t="s">
        <v>754</v>
      </c>
      <c r="C502" s="16">
        <v>0</v>
      </c>
    </row>
    <row r="503" spans="1:3" s="1" customFormat="1" ht="16.899999999999999" customHeight="1">
      <c r="A503" s="6">
        <v>2060207</v>
      </c>
      <c r="B503" s="6" t="s">
        <v>755</v>
      </c>
      <c r="C503" s="16">
        <v>0</v>
      </c>
    </row>
    <row r="504" spans="1:3" s="1" customFormat="1" ht="16.899999999999999" customHeight="1">
      <c r="A504" s="6">
        <v>2060299</v>
      </c>
      <c r="B504" s="6" t="s">
        <v>756</v>
      </c>
      <c r="C504" s="16">
        <v>0</v>
      </c>
    </row>
    <row r="505" spans="1:3" s="1" customFormat="1" ht="16.899999999999999" customHeight="1">
      <c r="A505" s="6">
        <v>20603</v>
      </c>
      <c r="B505" s="10" t="s">
        <v>757</v>
      </c>
      <c r="C505" s="5">
        <f>SUM(C506:C510)</f>
        <v>0</v>
      </c>
    </row>
    <row r="506" spans="1:3" s="1" customFormat="1" ht="16.899999999999999" customHeight="1">
      <c r="A506" s="6">
        <v>2060301</v>
      </c>
      <c r="B506" s="6" t="s">
        <v>749</v>
      </c>
      <c r="C506" s="16">
        <v>0</v>
      </c>
    </row>
    <row r="507" spans="1:3" s="1" customFormat="1" ht="16.899999999999999" customHeight="1">
      <c r="A507" s="6">
        <v>2060302</v>
      </c>
      <c r="B507" s="6" t="s">
        <v>758</v>
      </c>
      <c r="C507" s="16">
        <v>0</v>
      </c>
    </row>
    <row r="508" spans="1:3" s="1" customFormat="1" ht="16.899999999999999" customHeight="1">
      <c r="A508" s="6">
        <v>2060303</v>
      </c>
      <c r="B508" s="6" t="s">
        <v>759</v>
      </c>
      <c r="C508" s="16">
        <v>0</v>
      </c>
    </row>
    <row r="509" spans="1:3" s="1" customFormat="1" ht="16.899999999999999" customHeight="1">
      <c r="A509" s="6">
        <v>2060304</v>
      </c>
      <c r="B509" s="6" t="s">
        <v>760</v>
      </c>
      <c r="C509" s="16">
        <v>0</v>
      </c>
    </row>
    <row r="510" spans="1:3" s="1" customFormat="1" ht="16.899999999999999" customHeight="1">
      <c r="A510" s="6">
        <v>2060399</v>
      </c>
      <c r="B510" s="6" t="s">
        <v>761</v>
      </c>
      <c r="C510" s="16">
        <v>0</v>
      </c>
    </row>
    <row r="511" spans="1:3" s="1" customFormat="1" ht="16.899999999999999" customHeight="1">
      <c r="A511" s="6">
        <v>20604</v>
      </c>
      <c r="B511" s="10" t="s">
        <v>762</v>
      </c>
      <c r="C511" s="5">
        <f>SUM(C512:C516)</f>
        <v>0</v>
      </c>
    </row>
    <row r="512" spans="1:3" s="1" customFormat="1" ht="16.899999999999999" customHeight="1">
      <c r="A512" s="6">
        <v>2060401</v>
      </c>
      <c r="B512" s="6" t="s">
        <v>749</v>
      </c>
      <c r="C512" s="16">
        <v>0</v>
      </c>
    </row>
    <row r="513" spans="1:3" s="1" customFormat="1" ht="16.899999999999999" customHeight="1">
      <c r="A513" s="6">
        <v>2060402</v>
      </c>
      <c r="B513" s="6" t="s">
        <v>763</v>
      </c>
      <c r="C513" s="16">
        <v>0</v>
      </c>
    </row>
    <row r="514" spans="1:3" s="1" customFormat="1" ht="16.899999999999999" customHeight="1">
      <c r="A514" s="6">
        <v>2060403</v>
      </c>
      <c r="B514" s="6" t="s">
        <v>764</v>
      </c>
      <c r="C514" s="16">
        <v>0</v>
      </c>
    </row>
    <row r="515" spans="1:3" s="1" customFormat="1" ht="16.899999999999999" customHeight="1">
      <c r="A515" s="6">
        <v>2060404</v>
      </c>
      <c r="B515" s="6" t="s">
        <v>765</v>
      </c>
      <c r="C515" s="16">
        <v>0</v>
      </c>
    </row>
    <row r="516" spans="1:3" s="1" customFormat="1" ht="16.899999999999999" customHeight="1">
      <c r="A516" s="6">
        <v>2060499</v>
      </c>
      <c r="B516" s="6" t="s">
        <v>766</v>
      </c>
      <c r="C516" s="16">
        <v>0</v>
      </c>
    </row>
    <row r="517" spans="1:3" s="1" customFormat="1" ht="16.899999999999999" customHeight="1">
      <c r="A517" s="6">
        <v>20605</v>
      </c>
      <c r="B517" s="10" t="s">
        <v>767</v>
      </c>
      <c r="C517" s="5">
        <f>SUM(C518:C521)</f>
        <v>0</v>
      </c>
    </row>
    <row r="518" spans="1:3" s="1" customFormat="1" ht="16.899999999999999" customHeight="1">
      <c r="A518" s="6">
        <v>2060501</v>
      </c>
      <c r="B518" s="6" t="s">
        <v>749</v>
      </c>
      <c r="C518" s="16">
        <v>0</v>
      </c>
    </row>
    <row r="519" spans="1:3" s="1" customFormat="1" ht="16.899999999999999" customHeight="1">
      <c r="A519" s="6">
        <v>2060502</v>
      </c>
      <c r="B519" s="6" t="s">
        <v>768</v>
      </c>
      <c r="C519" s="16">
        <v>0</v>
      </c>
    </row>
    <row r="520" spans="1:3" s="1" customFormat="1" ht="16.899999999999999" customHeight="1">
      <c r="A520" s="6">
        <v>2060503</v>
      </c>
      <c r="B520" s="6" t="s">
        <v>769</v>
      </c>
      <c r="C520" s="16">
        <v>0</v>
      </c>
    </row>
    <row r="521" spans="1:3" s="1" customFormat="1" ht="16.899999999999999" customHeight="1">
      <c r="A521" s="6">
        <v>2060599</v>
      </c>
      <c r="B521" s="6" t="s">
        <v>770</v>
      </c>
      <c r="C521" s="16">
        <v>0</v>
      </c>
    </row>
    <row r="522" spans="1:3" s="1" customFormat="1" ht="16.899999999999999" customHeight="1">
      <c r="A522" s="6">
        <v>20606</v>
      </c>
      <c r="B522" s="10" t="s">
        <v>771</v>
      </c>
      <c r="C522" s="5">
        <f>SUM(C523:C526)</f>
        <v>0</v>
      </c>
    </row>
    <row r="523" spans="1:3" s="1" customFormat="1" ht="16.899999999999999" customHeight="1">
      <c r="A523" s="6">
        <v>2060601</v>
      </c>
      <c r="B523" s="6" t="s">
        <v>772</v>
      </c>
      <c r="C523" s="16">
        <v>0</v>
      </c>
    </row>
    <row r="524" spans="1:3" s="1" customFormat="1" ht="16.899999999999999" customHeight="1">
      <c r="A524" s="6">
        <v>2060602</v>
      </c>
      <c r="B524" s="6" t="s">
        <v>773</v>
      </c>
      <c r="C524" s="16">
        <v>0</v>
      </c>
    </row>
    <row r="525" spans="1:3" s="1" customFormat="1" ht="16.899999999999999" customHeight="1">
      <c r="A525" s="6">
        <v>2060603</v>
      </c>
      <c r="B525" s="6" t="s">
        <v>774</v>
      </c>
      <c r="C525" s="16">
        <v>0</v>
      </c>
    </row>
    <row r="526" spans="1:3" s="1" customFormat="1" ht="16.899999999999999" customHeight="1">
      <c r="A526" s="6">
        <v>2060699</v>
      </c>
      <c r="B526" s="6" t="s">
        <v>775</v>
      </c>
      <c r="C526" s="16">
        <v>0</v>
      </c>
    </row>
    <row r="527" spans="1:3" s="1" customFormat="1" ht="16.899999999999999" customHeight="1">
      <c r="A527" s="6">
        <v>20607</v>
      </c>
      <c r="B527" s="10" t="s">
        <v>776</v>
      </c>
      <c r="C527" s="5">
        <f>SUM(C528:C533)</f>
        <v>20</v>
      </c>
    </row>
    <row r="528" spans="1:3" s="1" customFormat="1" ht="16.899999999999999" customHeight="1">
      <c r="A528" s="6">
        <v>2060701</v>
      </c>
      <c r="B528" s="6" t="s">
        <v>749</v>
      </c>
      <c r="C528" s="16">
        <v>0</v>
      </c>
    </row>
    <row r="529" spans="1:3" s="1" customFormat="1" ht="16.899999999999999" customHeight="1">
      <c r="A529" s="6">
        <v>2060702</v>
      </c>
      <c r="B529" s="6" t="s">
        <v>777</v>
      </c>
      <c r="C529" s="16">
        <v>0</v>
      </c>
    </row>
    <row r="530" spans="1:3" s="1" customFormat="1" ht="16.899999999999999" customHeight="1">
      <c r="A530" s="6">
        <v>2060703</v>
      </c>
      <c r="B530" s="6" t="s">
        <v>778</v>
      </c>
      <c r="C530" s="16">
        <v>0</v>
      </c>
    </row>
    <row r="531" spans="1:3" s="1" customFormat="1" ht="16.899999999999999" customHeight="1">
      <c r="A531" s="6">
        <v>2060704</v>
      </c>
      <c r="B531" s="6" t="s">
        <v>779</v>
      </c>
      <c r="C531" s="16">
        <v>0</v>
      </c>
    </row>
    <row r="532" spans="1:3" s="1" customFormat="1" ht="16.899999999999999" customHeight="1">
      <c r="A532" s="6">
        <v>2060705</v>
      </c>
      <c r="B532" s="6" t="s">
        <v>780</v>
      </c>
      <c r="C532" s="16">
        <v>0</v>
      </c>
    </row>
    <row r="533" spans="1:3" s="1" customFormat="1" ht="16.899999999999999" customHeight="1">
      <c r="A533" s="6">
        <v>2060799</v>
      </c>
      <c r="B533" s="6" t="s">
        <v>781</v>
      </c>
      <c r="C533" s="16">
        <v>20</v>
      </c>
    </row>
    <row r="534" spans="1:3" s="1" customFormat="1" ht="16.899999999999999" customHeight="1">
      <c r="A534" s="6">
        <v>20608</v>
      </c>
      <c r="B534" s="10" t="s">
        <v>782</v>
      </c>
      <c r="C534" s="5">
        <f>SUM(C535:C537)</f>
        <v>0</v>
      </c>
    </row>
    <row r="535" spans="1:3" s="1" customFormat="1" ht="16.899999999999999" customHeight="1">
      <c r="A535" s="6">
        <v>2060801</v>
      </c>
      <c r="B535" s="6" t="s">
        <v>783</v>
      </c>
      <c r="C535" s="16">
        <v>0</v>
      </c>
    </row>
    <row r="536" spans="1:3" s="1" customFormat="1" ht="16.899999999999999" customHeight="1">
      <c r="A536" s="6">
        <v>2060802</v>
      </c>
      <c r="B536" s="6" t="s">
        <v>784</v>
      </c>
      <c r="C536" s="16">
        <v>0</v>
      </c>
    </row>
    <row r="537" spans="1:3" s="1" customFormat="1" ht="16.899999999999999" customHeight="1">
      <c r="A537" s="6">
        <v>2060899</v>
      </c>
      <c r="B537" s="6" t="s">
        <v>785</v>
      </c>
      <c r="C537" s="16">
        <v>0</v>
      </c>
    </row>
    <row r="538" spans="1:3" s="1" customFormat="1" ht="16.899999999999999" customHeight="1">
      <c r="A538" s="6">
        <v>20609</v>
      </c>
      <c r="B538" s="10" t="s">
        <v>786</v>
      </c>
      <c r="C538" s="5">
        <f>C539+C540</f>
        <v>0</v>
      </c>
    </row>
    <row r="539" spans="1:3" s="1" customFormat="1" ht="16.899999999999999" customHeight="1">
      <c r="A539" s="6">
        <v>2060901</v>
      </c>
      <c r="B539" s="6" t="s">
        <v>787</v>
      </c>
      <c r="C539" s="16">
        <v>0</v>
      </c>
    </row>
    <row r="540" spans="1:3" s="1" customFormat="1" ht="16.899999999999999" customHeight="1">
      <c r="A540" s="6">
        <v>2060902</v>
      </c>
      <c r="B540" s="6" t="s">
        <v>788</v>
      </c>
      <c r="C540" s="16">
        <v>0</v>
      </c>
    </row>
    <row r="541" spans="1:3" s="1" customFormat="1" ht="16.899999999999999" customHeight="1">
      <c r="A541" s="6">
        <v>20699</v>
      </c>
      <c r="B541" s="10" t="s">
        <v>789</v>
      </c>
      <c r="C541" s="5">
        <f>SUM(C542:C545)</f>
        <v>130</v>
      </c>
    </row>
    <row r="542" spans="1:3" s="1" customFormat="1" ht="16.899999999999999" customHeight="1">
      <c r="A542" s="6">
        <v>2069901</v>
      </c>
      <c r="B542" s="6" t="s">
        <v>790</v>
      </c>
      <c r="C542" s="16">
        <v>0</v>
      </c>
    </row>
    <row r="543" spans="1:3" s="1" customFormat="1" ht="16.899999999999999" customHeight="1">
      <c r="A543" s="6">
        <v>2069902</v>
      </c>
      <c r="B543" s="6" t="s">
        <v>791</v>
      </c>
      <c r="C543" s="16">
        <v>0</v>
      </c>
    </row>
    <row r="544" spans="1:3" s="1" customFormat="1" ht="16.899999999999999" customHeight="1">
      <c r="A544" s="6">
        <v>2069903</v>
      </c>
      <c r="B544" s="6" t="s">
        <v>792</v>
      </c>
      <c r="C544" s="16">
        <v>0</v>
      </c>
    </row>
    <row r="545" spans="1:3" s="1" customFormat="1" ht="16.899999999999999" customHeight="1">
      <c r="A545" s="6">
        <v>2069999</v>
      </c>
      <c r="B545" s="6" t="s">
        <v>793</v>
      </c>
      <c r="C545" s="16">
        <v>130</v>
      </c>
    </row>
    <row r="546" spans="1:3" s="1" customFormat="1" ht="16.899999999999999" customHeight="1">
      <c r="A546" s="6">
        <v>207</v>
      </c>
      <c r="B546" s="10" t="s">
        <v>794</v>
      </c>
      <c r="C546" s="5">
        <f>SUM(C547,C561,C569,C580,C591)</f>
        <v>66</v>
      </c>
    </row>
    <row r="547" spans="1:3" s="1" customFormat="1" ht="16.899999999999999" customHeight="1">
      <c r="A547" s="6">
        <v>20701</v>
      </c>
      <c r="B547" s="10" t="s">
        <v>795</v>
      </c>
      <c r="C547" s="5">
        <f>SUM(C548:C560)</f>
        <v>23</v>
      </c>
    </row>
    <row r="548" spans="1:3" s="1" customFormat="1" ht="16.899999999999999" customHeight="1">
      <c r="A548" s="6">
        <v>2070101</v>
      </c>
      <c r="B548" s="6" t="s">
        <v>415</v>
      </c>
      <c r="C548" s="16">
        <v>0</v>
      </c>
    </row>
    <row r="549" spans="1:3" s="1" customFormat="1" ht="16.899999999999999" customHeight="1">
      <c r="A549" s="6">
        <v>2070102</v>
      </c>
      <c r="B549" s="6" t="s">
        <v>416</v>
      </c>
      <c r="C549" s="16">
        <v>0</v>
      </c>
    </row>
    <row r="550" spans="1:3" s="1" customFormat="1" ht="16.899999999999999" customHeight="1">
      <c r="A550" s="6">
        <v>2070103</v>
      </c>
      <c r="B550" s="6" t="s">
        <v>417</v>
      </c>
      <c r="C550" s="16">
        <v>0</v>
      </c>
    </row>
    <row r="551" spans="1:3" s="1" customFormat="1" ht="16.899999999999999" customHeight="1">
      <c r="A551" s="6">
        <v>2070104</v>
      </c>
      <c r="B551" s="6" t="s">
        <v>796</v>
      </c>
      <c r="C551" s="16">
        <v>0</v>
      </c>
    </row>
    <row r="552" spans="1:3" s="1" customFormat="1" ht="16.899999999999999" customHeight="1">
      <c r="A552" s="6">
        <v>2070105</v>
      </c>
      <c r="B552" s="6" t="s">
        <v>797</v>
      </c>
      <c r="C552" s="16">
        <v>0</v>
      </c>
    </row>
    <row r="553" spans="1:3" s="1" customFormat="1" ht="16.899999999999999" customHeight="1">
      <c r="A553" s="6">
        <v>2070106</v>
      </c>
      <c r="B553" s="6" t="s">
        <v>798</v>
      </c>
      <c r="C553" s="16">
        <v>0</v>
      </c>
    </row>
    <row r="554" spans="1:3" s="1" customFormat="1" ht="16.899999999999999" customHeight="1">
      <c r="A554" s="6">
        <v>2070107</v>
      </c>
      <c r="B554" s="6" t="s">
        <v>799</v>
      </c>
      <c r="C554" s="16">
        <v>0</v>
      </c>
    </row>
    <row r="555" spans="1:3" s="1" customFormat="1" ht="16.899999999999999" customHeight="1">
      <c r="A555" s="6">
        <v>2070108</v>
      </c>
      <c r="B555" s="6" t="s">
        <v>800</v>
      </c>
      <c r="C555" s="16">
        <v>0</v>
      </c>
    </row>
    <row r="556" spans="1:3" s="1" customFormat="1" ht="16.899999999999999" customHeight="1">
      <c r="A556" s="6">
        <v>2070109</v>
      </c>
      <c r="B556" s="6" t="s">
        <v>801</v>
      </c>
      <c r="C556" s="16">
        <v>0</v>
      </c>
    </row>
    <row r="557" spans="1:3" s="1" customFormat="1" ht="16.899999999999999" customHeight="1">
      <c r="A557" s="6">
        <v>2070110</v>
      </c>
      <c r="B557" s="6" t="s">
        <v>802</v>
      </c>
      <c r="C557" s="16">
        <v>0</v>
      </c>
    </row>
    <row r="558" spans="1:3" s="1" customFormat="1" ht="16.899999999999999" customHeight="1">
      <c r="A558" s="6">
        <v>2070111</v>
      </c>
      <c r="B558" s="6" t="s">
        <v>803</v>
      </c>
      <c r="C558" s="16">
        <v>0</v>
      </c>
    </row>
    <row r="559" spans="1:3" s="1" customFormat="1" ht="16.899999999999999" customHeight="1">
      <c r="A559" s="6">
        <v>2070112</v>
      </c>
      <c r="B559" s="6" t="s">
        <v>804</v>
      </c>
      <c r="C559" s="16">
        <v>0</v>
      </c>
    </row>
    <row r="560" spans="1:3" s="1" customFormat="1" ht="16.899999999999999" customHeight="1">
      <c r="A560" s="6">
        <v>2070199</v>
      </c>
      <c r="B560" s="6" t="s">
        <v>805</v>
      </c>
      <c r="C560" s="16">
        <v>23</v>
      </c>
    </row>
    <row r="561" spans="1:3" s="1" customFormat="1" ht="16.899999999999999" customHeight="1">
      <c r="A561" s="6">
        <v>20702</v>
      </c>
      <c r="B561" s="10" t="s">
        <v>806</v>
      </c>
      <c r="C561" s="5">
        <f>SUM(C562:C568)</f>
        <v>0</v>
      </c>
    </row>
    <row r="562" spans="1:3" s="1" customFormat="1" ht="16.899999999999999" customHeight="1">
      <c r="A562" s="6">
        <v>2070201</v>
      </c>
      <c r="B562" s="6" t="s">
        <v>415</v>
      </c>
      <c r="C562" s="16">
        <v>0</v>
      </c>
    </row>
    <row r="563" spans="1:3" s="1" customFormat="1" ht="16.899999999999999" customHeight="1">
      <c r="A563" s="6">
        <v>2070202</v>
      </c>
      <c r="B563" s="6" t="s">
        <v>416</v>
      </c>
      <c r="C563" s="16">
        <v>0</v>
      </c>
    </row>
    <row r="564" spans="1:3" s="1" customFormat="1" ht="16.899999999999999" customHeight="1">
      <c r="A564" s="6">
        <v>2070203</v>
      </c>
      <c r="B564" s="6" t="s">
        <v>417</v>
      </c>
      <c r="C564" s="16">
        <v>0</v>
      </c>
    </row>
    <row r="565" spans="1:3" s="1" customFormat="1" ht="16.899999999999999" customHeight="1">
      <c r="A565" s="6">
        <v>2070204</v>
      </c>
      <c r="B565" s="6" t="s">
        <v>807</v>
      </c>
      <c r="C565" s="16">
        <v>0</v>
      </c>
    </row>
    <row r="566" spans="1:3" s="1" customFormat="1" ht="16.899999999999999" customHeight="1">
      <c r="A566" s="6">
        <v>2070205</v>
      </c>
      <c r="B566" s="6" t="s">
        <v>808</v>
      </c>
      <c r="C566" s="16">
        <v>0</v>
      </c>
    </row>
    <row r="567" spans="1:3" s="1" customFormat="1" ht="16.899999999999999" customHeight="1">
      <c r="A567" s="6">
        <v>2070206</v>
      </c>
      <c r="B567" s="6" t="s">
        <v>809</v>
      </c>
      <c r="C567" s="16">
        <v>0</v>
      </c>
    </row>
    <row r="568" spans="1:3" s="1" customFormat="1" ht="16.899999999999999" customHeight="1">
      <c r="A568" s="6">
        <v>2070299</v>
      </c>
      <c r="B568" s="6" t="s">
        <v>810</v>
      </c>
      <c r="C568" s="16">
        <v>0</v>
      </c>
    </row>
    <row r="569" spans="1:3" s="1" customFormat="1" ht="16.899999999999999" customHeight="1">
      <c r="A569" s="6">
        <v>20703</v>
      </c>
      <c r="B569" s="10" t="s">
        <v>811</v>
      </c>
      <c r="C569" s="5">
        <f>SUM(C570:C579)</f>
        <v>20</v>
      </c>
    </row>
    <row r="570" spans="1:3" s="1" customFormat="1" ht="16.899999999999999" customHeight="1">
      <c r="A570" s="6">
        <v>2070301</v>
      </c>
      <c r="B570" s="6" t="s">
        <v>415</v>
      </c>
      <c r="C570" s="16">
        <v>0</v>
      </c>
    </row>
    <row r="571" spans="1:3" s="1" customFormat="1" ht="16.899999999999999" customHeight="1">
      <c r="A571" s="6">
        <v>2070302</v>
      </c>
      <c r="B571" s="6" t="s">
        <v>416</v>
      </c>
      <c r="C571" s="16">
        <v>0</v>
      </c>
    </row>
    <row r="572" spans="1:3" s="1" customFormat="1" ht="16.899999999999999" customHeight="1">
      <c r="A572" s="6">
        <v>2070303</v>
      </c>
      <c r="B572" s="6" t="s">
        <v>417</v>
      </c>
      <c r="C572" s="16">
        <v>0</v>
      </c>
    </row>
    <row r="573" spans="1:3" s="1" customFormat="1" ht="16.899999999999999" customHeight="1">
      <c r="A573" s="6">
        <v>2070304</v>
      </c>
      <c r="B573" s="6" t="s">
        <v>812</v>
      </c>
      <c r="C573" s="16">
        <v>0</v>
      </c>
    </row>
    <row r="574" spans="1:3" s="1" customFormat="1" ht="16.899999999999999" customHeight="1">
      <c r="A574" s="6">
        <v>2070305</v>
      </c>
      <c r="B574" s="6" t="s">
        <v>813</v>
      </c>
      <c r="C574" s="16">
        <v>0</v>
      </c>
    </row>
    <row r="575" spans="1:3" s="1" customFormat="1" ht="16.899999999999999" customHeight="1">
      <c r="A575" s="6">
        <v>2070306</v>
      </c>
      <c r="B575" s="6" t="s">
        <v>814</v>
      </c>
      <c r="C575" s="16">
        <v>0</v>
      </c>
    </row>
    <row r="576" spans="1:3" s="1" customFormat="1" ht="16.899999999999999" customHeight="1">
      <c r="A576" s="6">
        <v>2070307</v>
      </c>
      <c r="B576" s="6" t="s">
        <v>815</v>
      </c>
      <c r="C576" s="16">
        <v>20</v>
      </c>
    </row>
    <row r="577" spans="1:3" s="1" customFormat="1" ht="16.899999999999999" customHeight="1">
      <c r="A577" s="6">
        <v>2070308</v>
      </c>
      <c r="B577" s="6" t="s">
        <v>816</v>
      </c>
      <c r="C577" s="16">
        <v>0</v>
      </c>
    </row>
    <row r="578" spans="1:3" s="1" customFormat="1" ht="16.899999999999999" customHeight="1">
      <c r="A578" s="6">
        <v>2070309</v>
      </c>
      <c r="B578" s="6" t="s">
        <v>817</v>
      </c>
      <c r="C578" s="16">
        <v>0</v>
      </c>
    </row>
    <row r="579" spans="1:3" s="1" customFormat="1" ht="16.899999999999999" customHeight="1">
      <c r="A579" s="6">
        <v>2070399</v>
      </c>
      <c r="B579" s="6" t="s">
        <v>818</v>
      </c>
      <c r="C579" s="16">
        <v>0</v>
      </c>
    </row>
    <row r="580" spans="1:3" s="1" customFormat="1" ht="16.899999999999999" customHeight="1">
      <c r="A580" s="6">
        <v>20704</v>
      </c>
      <c r="B580" s="10" t="s">
        <v>819</v>
      </c>
      <c r="C580" s="5">
        <f>SUM(C581:C590)</f>
        <v>1</v>
      </c>
    </row>
    <row r="581" spans="1:3" s="1" customFormat="1" ht="16.899999999999999" customHeight="1">
      <c r="A581" s="6">
        <v>2070401</v>
      </c>
      <c r="B581" s="6" t="s">
        <v>415</v>
      </c>
      <c r="C581" s="16">
        <v>0</v>
      </c>
    </row>
    <row r="582" spans="1:3" s="1" customFormat="1" ht="16.899999999999999" customHeight="1">
      <c r="A582" s="6">
        <v>2070402</v>
      </c>
      <c r="B582" s="6" t="s">
        <v>416</v>
      </c>
      <c r="C582" s="16">
        <v>0</v>
      </c>
    </row>
    <row r="583" spans="1:3" s="1" customFormat="1" ht="16.899999999999999" customHeight="1">
      <c r="A583" s="6">
        <v>2070403</v>
      </c>
      <c r="B583" s="6" t="s">
        <v>417</v>
      </c>
      <c r="C583" s="16">
        <v>0</v>
      </c>
    </row>
    <row r="584" spans="1:3" s="1" customFormat="1" ht="16.899999999999999" customHeight="1">
      <c r="A584" s="6">
        <v>2070404</v>
      </c>
      <c r="B584" s="6" t="s">
        <v>820</v>
      </c>
      <c r="C584" s="16">
        <v>0</v>
      </c>
    </row>
    <row r="585" spans="1:3" s="1" customFormat="1" ht="16.899999999999999" customHeight="1">
      <c r="A585" s="6">
        <v>2070405</v>
      </c>
      <c r="B585" s="6" t="s">
        <v>821</v>
      </c>
      <c r="C585" s="16">
        <v>0</v>
      </c>
    </row>
    <row r="586" spans="1:3" s="1" customFormat="1" ht="16.899999999999999" customHeight="1">
      <c r="A586" s="6">
        <v>2070406</v>
      </c>
      <c r="B586" s="6" t="s">
        <v>822</v>
      </c>
      <c r="C586" s="16">
        <v>0</v>
      </c>
    </row>
    <row r="587" spans="1:3" s="1" customFormat="1" ht="16.899999999999999" customHeight="1">
      <c r="A587" s="6">
        <v>2070407</v>
      </c>
      <c r="B587" s="6" t="s">
        <v>823</v>
      </c>
      <c r="C587" s="16">
        <v>0</v>
      </c>
    </row>
    <row r="588" spans="1:3" s="1" customFormat="1" ht="16.899999999999999" customHeight="1">
      <c r="A588" s="6">
        <v>2070408</v>
      </c>
      <c r="B588" s="6" t="s">
        <v>824</v>
      </c>
      <c r="C588" s="16">
        <v>0</v>
      </c>
    </row>
    <row r="589" spans="1:3" s="1" customFormat="1" ht="16.899999999999999" customHeight="1">
      <c r="A589" s="6">
        <v>2070409</v>
      </c>
      <c r="B589" s="6" t="s">
        <v>825</v>
      </c>
      <c r="C589" s="16">
        <v>0</v>
      </c>
    </row>
    <row r="590" spans="1:3" s="1" customFormat="1" ht="16.899999999999999" customHeight="1">
      <c r="A590" s="6">
        <v>2070499</v>
      </c>
      <c r="B590" s="6" t="s">
        <v>826</v>
      </c>
      <c r="C590" s="16">
        <v>1</v>
      </c>
    </row>
    <row r="591" spans="1:3" s="1" customFormat="1" ht="16.899999999999999" customHeight="1">
      <c r="A591" s="6">
        <v>20799</v>
      </c>
      <c r="B591" s="10" t="s">
        <v>827</v>
      </c>
      <c r="C591" s="5">
        <f>SUM(C592:C594)</f>
        <v>22</v>
      </c>
    </row>
    <row r="592" spans="1:3" s="1" customFormat="1" ht="16.899999999999999" customHeight="1">
      <c r="A592" s="6">
        <v>2079902</v>
      </c>
      <c r="B592" s="6" t="s">
        <v>828</v>
      </c>
      <c r="C592" s="16">
        <v>0</v>
      </c>
    </row>
    <row r="593" spans="1:3" s="1" customFormat="1" ht="16.899999999999999" customHeight="1">
      <c r="A593" s="6">
        <v>2079903</v>
      </c>
      <c r="B593" s="6" t="s">
        <v>829</v>
      </c>
      <c r="C593" s="16">
        <v>0</v>
      </c>
    </row>
    <row r="594" spans="1:3" s="1" customFormat="1" ht="16.899999999999999" customHeight="1">
      <c r="A594" s="6">
        <v>2079999</v>
      </c>
      <c r="B594" s="6" t="s">
        <v>830</v>
      </c>
      <c r="C594" s="16">
        <v>22</v>
      </c>
    </row>
    <row r="595" spans="1:3" s="1" customFormat="1" ht="16.899999999999999" customHeight="1">
      <c r="A595" s="6">
        <v>208</v>
      </c>
      <c r="B595" s="10" t="s">
        <v>831</v>
      </c>
      <c r="C595" s="5">
        <f>SUM(C596,C610,C621,C629,C631,C640,C644,C655,C663,C669,C676,C684,C689,C694,C697,C700,C703,C706,C709)</f>
        <v>6325</v>
      </c>
    </row>
    <row r="596" spans="1:3" s="1" customFormat="1" ht="16.899999999999999" customHeight="1">
      <c r="A596" s="6">
        <v>20801</v>
      </c>
      <c r="B596" s="10" t="s">
        <v>832</v>
      </c>
      <c r="C596" s="5">
        <f>SUM(C597:C609)</f>
        <v>0</v>
      </c>
    </row>
    <row r="597" spans="1:3" s="1" customFormat="1" ht="16.899999999999999" customHeight="1">
      <c r="A597" s="6">
        <v>2080101</v>
      </c>
      <c r="B597" s="6" t="s">
        <v>415</v>
      </c>
      <c r="C597" s="16">
        <v>0</v>
      </c>
    </row>
    <row r="598" spans="1:3" s="1" customFormat="1" ht="16.899999999999999" customHeight="1">
      <c r="A598" s="6">
        <v>2080102</v>
      </c>
      <c r="B598" s="6" t="s">
        <v>416</v>
      </c>
      <c r="C598" s="16">
        <v>0</v>
      </c>
    </row>
    <row r="599" spans="1:3" s="1" customFormat="1" ht="16.899999999999999" customHeight="1">
      <c r="A599" s="6">
        <v>2080103</v>
      </c>
      <c r="B599" s="6" t="s">
        <v>417</v>
      </c>
      <c r="C599" s="16">
        <v>0</v>
      </c>
    </row>
    <row r="600" spans="1:3" s="1" customFormat="1" ht="16.899999999999999" customHeight="1">
      <c r="A600" s="6">
        <v>2080104</v>
      </c>
      <c r="B600" s="6" t="s">
        <v>833</v>
      </c>
      <c r="C600" s="16">
        <v>0</v>
      </c>
    </row>
    <row r="601" spans="1:3" s="1" customFormat="1" ht="16.899999999999999" customHeight="1">
      <c r="A601" s="6">
        <v>2080105</v>
      </c>
      <c r="B601" s="6" t="s">
        <v>834</v>
      </c>
      <c r="C601" s="16">
        <v>0</v>
      </c>
    </row>
    <row r="602" spans="1:3" s="1" customFormat="1" ht="16.899999999999999" customHeight="1">
      <c r="A602" s="6">
        <v>2080106</v>
      </c>
      <c r="B602" s="6" t="s">
        <v>835</v>
      </c>
      <c r="C602" s="16">
        <v>0</v>
      </c>
    </row>
    <row r="603" spans="1:3" s="1" customFormat="1" ht="16.899999999999999" customHeight="1">
      <c r="A603" s="6">
        <v>2080107</v>
      </c>
      <c r="B603" s="6" t="s">
        <v>836</v>
      </c>
      <c r="C603" s="16">
        <v>0</v>
      </c>
    </row>
    <row r="604" spans="1:3" s="1" customFormat="1" ht="16.899999999999999" customHeight="1">
      <c r="A604" s="6">
        <v>2080108</v>
      </c>
      <c r="B604" s="6" t="s">
        <v>458</v>
      </c>
      <c r="C604" s="16">
        <v>0</v>
      </c>
    </row>
    <row r="605" spans="1:3" s="1" customFormat="1" ht="16.899999999999999" customHeight="1">
      <c r="A605" s="6">
        <v>2080109</v>
      </c>
      <c r="B605" s="6" t="s">
        <v>837</v>
      </c>
      <c r="C605" s="16">
        <v>0</v>
      </c>
    </row>
    <row r="606" spans="1:3" s="1" customFormat="1" ht="16.899999999999999" customHeight="1">
      <c r="A606" s="6">
        <v>2080110</v>
      </c>
      <c r="B606" s="6" t="s">
        <v>838</v>
      </c>
      <c r="C606" s="16">
        <v>0</v>
      </c>
    </row>
    <row r="607" spans="1:3" s="1" customFormat="1" ht="16.899999999999999" customHeight="1">
      <c r="A607" s="6">
        <v>2080111</v>
      </c>
      <c r="B607" s="6" t="s">
        <v>839</v>
      </c>
      <c r="C607" s="16">
        <v>0</v>
      </c>
    </row>
    <row r="608" spans="1:3" s="1" customFormat="1" ht="16.899999999999999" customHeight="1">
      <c r="A608" s="6">
        <v>2080112</v>
      </c>
      <c r="B608" s="6" t="s">
        <v>840</v>
      </c>
      <c r="C608" s="16">
        <v>0</v>
      </c>
    </row>
    <row r="609" spans="1:3" s="1" customFormat="1" ht="16.899999999999999" customHeight="1">
      <c r="A609" s="6">
        <v>2080199</v>
      </c>
      <c r="B609" s="6" t="s">
        <v>841</v>
      </c>
      <c r="C609" s="16">
        <v>0</v>
      </c>
    </row>
    <row r="610" spans="1:3" s="1" customFormat="1" ht="16.899999999999999" customHeight="1">
      <c r="A610" s="6">
        <v>20802</v>
      </c>
      <c r="B610" s="10" t="s">
        <v>842</v>
      </c>
      <c r="C610" s="5">
        <f>SUM(C611:C620)</f>
        <v>105</v>
      </c>
    </row>
    <row r="611" spans="1:3" s="1" customFormat="1" ht="16.899999999999999" customHeight="1">
      <c r="A611" s="6">
        <v>2080201</v>
      </c>
      <c r="B611" s="6" t="s">
        <v>415</v>
      </c>
      <c r="C611" s="16">
        <v>0</v>
      </c>
    </row>
    <row r="612" spans="1:3" s="1" customFormat="1" ht="16.899999999999999" customHeight="1">
      <c r="A612" s="6">
        <v>2080202</v>
      </c>
      <c r="B612" s="6" t="s">
        <v>416</v>
      </c>
      <c r="C612" s="16">
        <v>0</v>
      </c>
    </row>
    <row r="613" spans="1:3" s="1" customFormat="1" ht="16.899999999999999" customHeight="1">
      <c r="A613" s="6">
        <v>2080203</v>
      </c>
      <c r="B613" s="6" t="s">
        <v>417</v>
      </c>
      <c r="C613" s="16">
        <v>0</v>
      </c>
    </row>
    <row r="614" spans="1:3" s="1" customFormat="1" ht="16.899999999999999" customHeight="1">
      <c r="A614" s="6">
        <v>2080204</v>
      </c>
      <c r="B614" s="6" t="s">
        <v>843</v>
      </c>
      <c r="C614" s="16">
        <v>0</v>
      </c>
    </row>
    <row r="615" spans="1:3" s="1" customFormat="1" ht="16.899999999999999" customHeight="1">
      <c r="A615" s="6">
        <v>2080205</v>
      </c>
      <c r="B615" s="6" t="s">
        <v>844</v>
      </c>
      <c r="C615" s="16">
        <v>0</v>
      </c>
    </row>
    <row r="616" spans="1:3" s="1" customFormat="1" ht="16.899999999999999" customHeight="1">
      <c r="A616" s="6">
        <v>2080206</v>
      </c>
      <c r="B616" s="6" t="s">
        <v>845</v>
      </c>
      <c r="C616" s="16">
        <v>0</v>
      </c>
    </row>
    <row r="617" spans="1:3" s="1" customFormat="1" ht="16.899999999999999" customHeight="1">
      <c r="A617" s="6">
        <v>2080207</v>
      </c>
      <c r="B617" s="6" t="s">
        <v>846</v>
      </c>
      <c r="C617" s="16">
        <v>0</v>
      </c>
    </row>
    <row r="618" spans="1:3" s="1" customFormat="1" ht="16.899999999999999" customHeight="1">
      <c r="A618" s="6">
        <v>2080208</v>
      </c>
      <c r="B618" s="6" t="s">
        <v>847</v>
      </c>
      <c r="C618" s="16">
        <v>0</v>
      </c>
    </row>
    <row r="619" spans="1:3" s="1" customFormat="1" ht="16.899999999999999" customHeight="1">
      <c r="A619" s="6">
        <v>2080209</v>
      </c>
      <c r="B619" s="6" t="s">
        <v>848</v>
      </c>
      <c r="C619" s="16">
        <v>0</v>
      </c>
    </row>
    <row r="620" spans="1:3" s="1" customFormat="1" ht="16.899999999999999" customHeight="1">
      <c r="A620" s="6">
        <v>2080299</v>
      </c>
      <c r="B620" s="6" t="s">
        <v>849</v>
      </c>
      <c r="C620" s="16">
        <v>105</v>
      </c>
    </row>
    <row r="621" spans="1:3" s="1" customFormat="1" ht="16.899999999999999" customHeight="1">
      <c r="A621" s="6">
        <v>20803</v>
      </c>
      <c r="B621" s="10" t="s">
        <v>850</v>
      </c>
      <c r="C621" s="5">
        <f>SUM(C622:C628)</f>
        <v>2705</v>
      </c>
    </row>
    <row r="622" spans="1:3" s="1" customFormat="1" ht="16.899999999999999" customHeight="1">
      <c r="A622" s="6">
        <v>2080301</v>
      </c>
      <c r="B622" s="6" t="s">
        <v>851</v>
      </c>
      <c r="C622" s="16">
        <v>543</v>
      </c>
    </row>
    <row r="623" spans="1:3" s="1" customFormat="1" ht="16.899999999999999" customHeight="1">
      <c r="A623" s="6">
        <v>2080302</v>
      </c>
      <c r="B623" s="6" t="s">
        <v>852</v>
      </c>
      <c r="C623" s="16">
        <v>0</v>
      </c>
    </row>
    <row r="624" spans="1:3" s="1" customFormat="1" ht="16.899999999999999" customHeight="1">
      <c r="A624" s="6">
        <v>2080303</v>
      </c>
      <c r="B624" s="6" t="s">
        <v>853</v>
      </c>
      <c r="C624" s="16">
        <v>214</v>
      </c>
    </row>
    <row r="625" spans="1:3" s="1" customFormat="1" ht="16.899999999999999" customHeight="1">
      <c r="A625" s="6">
        <v>2080304</v>
      </c>
      <c r="B625" s="6" t="s">
        <v>854</v>
      </c>
      <c r="C625" s="16">
        <v>0</v>
      </c>
    </row>
    <row r="626" spans="1:3" s="1" customFormat="1" ht="16.899999999999999" customHeight="1">
      <c r="A626" s="6">
        <v>2080305</v>
      </c>
      <c r="B626" s="6" t="s">
        <v>855</v>
      </c>
      <c r="C626" s="16">
        <v>0</v>
      </c>
    </row>
    <row r="627" spans="1:3" s="1" customFormat="1" ht="16.899999999999999" customHeight="1">
      <c r="A627" s="6">
        <v>2080308</v>
      </c>
      <c r="B627" s="6" t="s">
        <v>856</v>
      </c>
      <c r="C627" s="16">
        <v>1943</v>
      </c>
    </row>
    <row r="628" spans="1:3" s="1" customFormat="1" ht="16.899999999999999" customHeight="1">
      <c r="A628" s="6">
        <v>2080399</v>
      </c>
      <c r="B628" s="6" t="s">
        <v>857</v>
      </c>
      <c r="C628" s="16">
        <v>5</v>
      </c>
    </row>
    <row r="629" spans="1:3" s="1" customFormat="1" ht="16.899999999999999" customHeight="1">
      <c r="A629" s="6">
        <v>20804</v>
      </c>
      <c r="B629" s="10" t="s">
        <v>858</v>
      </c>
      <c r="C629" s="5">
        <f>C630</f>
        <v>0</v>
      </c>
    </row>
    <row r="630" spans="1:3" s="1" customFormat="1" ht="16.899999999999999" customHeight="1">
      <c r="A630" s="6">
        <v>2080402</v>
      </c>
      <c r="B630" s="6" t="s">
        <v>859</v>
      </c>
      <c r="C630" s="16">
        <v>0</v>
      </c>
    </row>
    <row r="631" spans="1:3" s="1" customFormat="1" ht="16.899999999999999" customHeight="1">
      <c r="A631" s="6">
        <v>20805</v>
      </c>
      <c r="B631" s="10" t="s">
        <v>860</v>
      </c>
      <c r="C631" s="5">
        <f>SUM(C632:C639)</f>
        <v>13</v>
      </c>
    </row>
    <row r="632" spans="1:3" s="1" customFormat="1" ht="16.899999999999999" customHeight="1">
      <c r="A632" s="6">
        <v>2080501</v>
      </c>
      <c r="B632" s="6" t="s">
        <v>861</v>
      </c>
      <c r="C632" s="16">
        <v>0</v>
      </c>
    </row>
    <row r="633" spans="1:3" s="1" customFormat="1" ht="16.899999999999999" customHeight="1">
      <c r="A633" s="6">
        <v>2080502</v>
      </c>
      <c r="B633" s="6" t="s">
        <v>862</v>
      </c>
      <c r="C633" s="16">
        <v>0</v>
      </c>
    </row>
    <row r="634" spans="1:3" s="1" customFormat="1" ht="16.899999999999999" customHeight="1">
      <c r="A634" s="6">
        <v>2080503</v>
      </c>
      <c r="B634" s="6" t="s">
        <v>863</v>
      </c>
      <c r="C634" s="16">
        <v>0</v>
      </c>
    </row>
    <row r="635" spans="1:3" s="1" customFormat="1" ht="16.899999999999999" customHeight="1">
      <c r="A635" s="6">
        <v>2080504</v>
      </c>
      <c r="B635" s="6" t="s">
        <v>864</v>
      </c>
      <c r="C635" s="16">
        <v>0</v>
      </c>
    </row>
    <row r="636" spans="1:3" s="1" customFormat="1" ht="16.899999999999999" customHeight="1">
      <c r="A636" s="6">
        <v>2080505</v>
      </c>
      <c r="B636" s="6" t="s">
        <v>865</v>
      </c>
      <c r="C636" s="16">
        <v>0</v>
      </c>
    </row>
    <row r="637" spans="1:3" s="1" customFormat="1" ht="16.899999999999999" customHeight="1">
      <c r="A637" s="6">
        <v>2080506</v>
      </c>
      <c r="B637" s="6" t="s">
        <v>866</v>
      </c>
      <c r="C637" s="16">
        <v>0</v>
      </c>
    </row>
    <row r="638" spans="1:3" s="1" customFormat="1" ht="16.899999999999999" customHeight="1">
      <c r="A638" s="6">
        <v>2080507</v>
      </c>
      <c r="B638" s="6" t="s">
        <v>867</v>
      </c>
      <c r="C638" s="16">
        <v>0</v>
      </c>
    </row>
    <row r="639" spans="1:3" s="1" customFormat="1" ht="16.899999999999999" customHeight="1">
      <c r="A639" s="6">
        <v>2080599</v>
      </c>
      <c r="B639" s="6" t="s">
        <v>868</v>
      </c>
      <c r="C639" s="16">
        <v>13</v>
      </c>
    </row>
    <row r="640" spans="1:3" s="1" customFormat="1" ht="16.899999999999999" customHeight="1">
      <c r="A640" s="6">
        <v>20806</v>
      </c>
      <c r="B640" s="10" t="s">
        <v>869</v>
      </c>
      <c r="C640" s="5">
        <f>SUM(C641:C643)</f>
        <v>0</v>
      </c>
    </row>
    <row r="641" spans="1:3" s="1" customFormat="1" ht="16.899999999999999" customHeight="1">
      <c r="A641" s="6">
        <v>2080601</v>
      </c>
      <c r="B641" s="6" t="s">
        <v>870</v>
      </c>
      <c r="C641" s="16">
        <v>0</v>
      </c>
    </row>
    <row r="642" spans="1:3" s="1" customFormat="1" ht="16.899999999999999" customHeight="1">
      <c r="A642" s="6">
        <v>2080602</v>
      </c>
      <c r="B642" s="6" t="s">
        <v>871</v>
      </c>
      <c r="C642" s="16">
        <v>0</v>
      </c>
    </row>
    <row r="643" spans="1:3" s="1" customFormat="1" ht="16.899999999999999" customHeight="1">
      <c r="A643" s="6">
        <v>2080699</v>
      </c>
      <c r="B643" s="6" t="s">
        <v>872</v>
      </c>
      <c r="C643" s="16">
        <v>0</v>
      </c>
    </row>
    <row r="644" spans="1:3" s="1" customFormat="1" ht="16.899999999999999" customHeight="1">
      <c r="A644" s="6">
        <v>20807</v>
      </c>
      <c r="B644" s="10" t="s">
        <v>873</v>
      </c>
      <c r="C644" s="5">
        <f>SUM(C645:C654)</f>
        <v>0</v>
      </c>
    </row>
    <row r="645" spans="1:3" s="1" customFormat="1" ht="16.899999999999999" customHeight="1">
      <c r="A645" s="6">
        <v>2080701</v>
      </c>
      <c r="B645" s="6" t="s">
        <v>874</v>
      </c>
      <c r="C645" s="16">
        <v>0</v>
      </c>
    </row>
    <row r="646" spans="1:3" s="1" customFormat="1" ht="16.899999999999999" customHeight="1">
      <c r="A646" s="6">
        <v>2080702</v>
      </c>
      <c r="B646" s="6" t="s">
        <v>875</v>
      </c>
      <c r="C646" s="16">
        <v>0</v>
      </c>
    </row>
    <row r="647" spans="1:3" s="1" customFormat="1" ht="16.899999999999999" customHeight="1">
      <c r="A647" s="6">
        <v>2080704</v>
      </c>
      <c r="B647" s="6" t="s">
        <v>876</v>
      </c>
      <c r="C647" s="16">
        <v>0</v>
      </c>
    </row>
    <row r="648" spans="1:3" s="1" customFormat="1" ht="16.899999999999999" customHeight="1">
      <c r="A648" s="6">
        <v>2080705</v>
      </c>
      <c r="B648" s="6" t="s">
        <v>877</v>
      </c>
      <c r="C648" s="16">
        <v>0</v>
      </c>
    </row>
    <row r="649" spans="1:3" s="1" customFormat="1" ht="16.899999999999999" customHeight="1">
      <c r="A649" s="6">
        <v>2080709</v>
      </c>
      <c r="B649" s="6" t="s">
        <v>878</v>
      </c>
      <c r="C649" s="16">
        <v>0</v>
      </c>
    </row>
    <row r="650" spans="1:3" s="1" customFormat="1" ht="16.899999999999999" customHeight="1">
      <c r="A650" s="6">
        <v>2080710</v>
      </c>
      <c r="B650" s="6" t="s">
        <v>879</v>
      </c>
      <c r="C650" s="16">
        <v>0</v>
      </c>
    </row>
    <row r="651" spans="1:3" s="1" customFormat="1" ht="16.899999999999999" customHeight="1">
      <c r="A651" s="6">
        <v>2080711</v>
      </c>
      <c r="B651" s="6" t="s">
        <v>880</v>
      </c>
      <c r="C651" s="16">
        <v>0</v>
      </c>
    </row>
    <row r="652" spans="1:3" s="1" customFormat="1" ht="16.899999999999999" customHeight="1">
      <c r="A652" s="6">
        <v>2080712</v>
      </c>
      <c r="B652" s="6" t="s">
        <v>881</v>
      </c>
      <c r="C652" s="16">
        <v>0</v>
      </c>
    </row>
    <row r="653" spans="1:3" s="1" customFormat="1" ht="16.899999999999999" customHeight="1">
      <c r="A653" s="6">
        <v>2080713</v>
      </c>
      <c r="B653" s="6" t="s">
        <v>882</v>
      </c>
      <c r="C653" s="16">
        <v>0</v>
      </c>
    </row>
    <row r="654" spans="1:3" s="1" customFormat="1" ht="16.899999999999999" customHeight="1">
      <c r="A654" s="6">
        <v>2080799</v>
      </c>
      <c r="B654" s="6" t="s">
        <v>883</v>
      </c>
      <c r="C654" s="16">
        <v>0</v>
      </c>
    </row>
    <row r="655" spans="1:3" s="1" customFormat="1" ht="16.899999999999999" customHeight="1">
      <c r="A655" s="6">
        <v>20808</v>
      </c>
      <c r="B655" s="10" t="s">
        <v>884</v>
      </c>
      <c r="C655" s="5">
        <f>SUM(C656:C662)</f>
        <v>679</v>
      </c>
    </row>
    <row r="656" spans="1:3" s="1" customFormat="1" ht="16.899999999999999" customHeight="1">
      <c r="A656" s="6">
        <v>2080801</v>
      </c>
      <c r="B656" s="6" t="s">
        <v>885</v>
      </c>
      <c r="C656" s="16">
        <v>0</v>
      </c>
    </row>
    <row r="657" spans="1:3" s="1" customFormat="1" ht="16.899999999999999" customHeight="1">
      <c r="A657" s="6">
        <v>2080802</v>
      </c>
      <c r="B657" s="6" t="s">
        <v>886</v>
      </c>
      <c r="C657" s="16">
        <v>0</v>
      </c>
    </row>
    <row r="658" spans="1:3" s="1" customFormat="1" ht="16.899999999999999" customHeight="1">
      <c r="A658" s="6">
        <v>2080803</v>
      </c>
      <c r="B658" s="6" t="s">
        <v>887</v>
      </c>
      <c r="C658" s="16">
        <v>153</v>
      </c>
    </row>
    <row r="659" spans="1:3" s="1" customFormat="1" ht="16.899999999999999" customHeight="1">
      <c r="A659" s="6">
        <v>2080804</v>
      </c>
      <c r="B659" s="6" t="s">
        <v>888</v>
      </c>
      <c r="C659" s="16">
        <v>0</v>
      </c>
    </row>
    <row r="660" spans="1:3" s="1" customFormat="1" ht="16.899999999999999" customHeight="1">
      <c r="A660" s="6">
        <v>2080805</v>
      </c>
      <c r="B660" s="6" t="s">
        <v>889</v>
      </c>
      <c r="C660" s="16">
        <v>306</v>
      </c>
    </row>
    <row r="661" spans="1:3" s="1" customFormat="1" ht="16.899999999999999" customHeight="1">
      <c r="A661" s="6">
        <v>2080806</v>
      </c>
      <c r="B661" s="6" t="s">
        <v>890</v>
      </c>
      <c r="C661" s="16">
        <v>0</v>
      </c>
    </row>
    <row r="662" spans="1:3" s="1" customFormat="1" ht="16.899999999999999" customHeight="1">
      <c r="A662" s="6">
        <v>2080899</v>
      </c>
      <c r="B662" s="6" t="s">
        <v>891</v>
      </c>
      <c r="C662" s="16">
        <v>220</v>
      </c>
    </row>
    <row r="663" spans="1:3" s="1" customFormat="1" ht="16.899999999999999" customHeight="1">
      <c r="A663" s="6">
        <v>20809</v>
      </c>
      <c r="B663" s="10" t="s">
        <v>892</v>
      </c>
      <c r="C663" s="5">
        <f>SUM(C664:C668)</f>
        <v>309</v>
      </c>
    </row>
    <row r="664" spans="1:3" s="1" customFormat="1" ht="16.899999999999999" customHeight="1">
      <c r="A664" s="6">
        <v>2080901</v>
      </c>
      <c r="B664" s="6" t="s">
        <v>893</v>
      </c>
      <c r="C664" s="16">
        <v>309</v>
      </c>
    </row>
    <row r="665" spans="1:3" s="1" customFormat="1" ht="16.899999999999999" customHeight="1">
      <c r="A665" s="6">
        <v>2080902</v>
      </c>
      <c r="B665" s="6" t="s">
        <v>894</v>
      </c>
      <c r="C665" s="16">
        <v>0</v>
      </c>
    </row>
    <row r="666" spans="1:3" s="1" customFormat="1" ht="16.899999999999999" customHeight="1">
      <c r="A666" s="6">
        <v>2080903</v>
      </c>
      <c r="B666" s="6" t="s">
        <v>895</v>
      </c>
      <c r="C666" s="16">
        <v>0</v>
      </c>
    </row>
    <row r="667" spans="1:3" s="1" customFormat="1" ht="16.899999999999999" customHeight="1">
      <c r="A667" s="6">
        <v>2080904</v>
      </c>
      <c r="B667" s="6" t="s">
        <v>896</v>
      </c>
      <c r="C667" s="16">
        <v>0</v>
      </c>
    </row>
    <row r="668" spans="1:3" s="1" customFormat="1" ht="16.899999999999999" customHeight="1">
      <c r="A668" s="6">
        <v>2080999</v>
      </c>
      <c r="B668" s="6" t="s">
        <v>897</v>
      </c>
      <c r="C668" s="16">
        <v>0</v>
      </c>
    </row>
    <row r="669" spans="1:3" s="1" customFormat="1" ht="16.899999999999999" customHeight="1">
      <c r="A669" s="6">
        <v>20810</v>
      </c>
      <c r="B669" s="10" t="s">
        <v>898</v>
      </c>
      <c r="C669" s="5">
        <f>SUM(C670:C675)</f>
        <v>74</v>
      </c>
    </row>
    <row r="670" spans="1:3" s="1" customFormat="1" ht="16.899999999999999" customHeight="1">
      <c r="A670" s="6">
        <v>2081001</v>
      </c>
      <c r="B670" s="6" t="s">
        <v>899</v>
      </c>
      <c r="C670" s="16">
        <v>10</v>
      </c>
    </row>
    <row r="671" spans="1:3" s="1" customFormat="1" ht="16.899999999999999" customHeight="1">
      <c r="A671" s="6">
        <v>2081002</v>
      </c>
      <c r="B671" s="6" t="s">
        <v>900</v>
      </c>
      <c r="C671" s="16">
        <v>64</v>
      </c>
    </row>
    <row r="672" spans="1:3" s="1" customFormat="1" ht="16.899999999999999" customHeight="1">
      <c r="A672" s="6">
        <v>2081003</v>
      </c>
      <c r="B672" s="6" t="s">
        <v>901</v>
      </c>
      <c r="C672" s="16">
        <v>0</v>
      </c>
    </row>
    <row r="673" spans="1:3" s="1" customFormat="1" ht="16.899999999999999" customHeight="1">
      <c r="A673" s="6">
        <v>2081004</v>
      </c>
      <c r="B673" s="6" t="s">
        <v>902</v>
      </c>
      <c r="C673" s="16">
        <v>0</v>
      </c>
    </row>
    <row r="674" spans="1:3" s="1" customFormat="1" ht="16.899999999999999" customHeight="1">
      <c r="A674" s="6">
        <v>2081005</v>
      </c>
      <c r="B674" s="6" t="s">
        <v>903</v>
      </c>
      <c r="C674" s="16">
        <v>0</v>
      </c>
    </row>
    <row r="675" spans="1:3" s="1" customFormat="1" ht="16.899999999999999" customHeight="1">
      <c r="A675" s="6">
        <v>2081099</v>
      </c>
      <c r="B675" s="6" t="s">
        <v>904</v>
      </c>
      <c r="C675" s="16">
        <v>0</v>
      </c>
    </row>
    <row r="676" spans="1:3" s="1" customFormat="1" ht="16.899999999999999" customHeight="1">
      <c r="A676" s="6">
        <v>20811</v>
      </c>
      <c r="B676" s="10" t="s">
        <v>905</v>
      </c>
      <c r="C676" s="5">
        <f>SUM(C677:C683)</f>
        <v>100</v>
      </c>
    </row>
    <row r="677" spans="1:3" s="1" customFormat="1" ht="16.899999999999999" customHeight="1">
      <c r="A677" s="6">
        <v>2081101</v>
      </c>
      <c r="B677" s="6" t="s">
        <v>415</v>
      </c>
      <c r="C677" s="16">
        <v>0</v>
      </c>
    </row>
    <row r="678" spans="1:3" s="1" customFormat="1" ht="16.899999999999999" customHeight="1">
      <c r="A678" s="6">
        <v>2081102</v>
      </c>
      <c r="B678" s="6" t="s">
        <v>416</v>
      </c>
      <c r="C678" s="16">
        <v>0</v>
      </c>
    </row>
    <row r="679" spans="1:3" s="1" customFormat="1" ht="16.899999999999999" customHeight="1">
      <c r="A679" s="6">
        <v>2081103</v>
      </c>
      <c r="B679" s="6" t="s">
        <v>417</v>
      </c>
      <c r="C679" s="16">
        <v>0</v>
      </c>
    </row>
    <row r="680" spans="1:3" s="1" customFormat="1" ht="16.899999999999999" customHeight="1">
      <c r="A680" s="6">
        <v>2081104</v>
      </c>
      <c r="B680" s="6" t="s">
        <v>906</v>
      </c>
      <c r="C680" s="16">
        <v>62</v>
      </c>
    </row>
    <row r="681" spans="1:3" s="1" customFormat="1" ht="16.899999999999999" customHeight="1">
      <c r="A681" s="6">
        <v>2081105</v>
      </c>
      <c r="B681" s="6" t="s">
        <v>907</v>
      </c>
      <c r="C681" s="16">
        <v>0</v>
      </c>
    </row>
    <row r="682" spans="1:3" s="1" customFormat="1" ht="16.899999999999999" customHeight="1">
      <c r="A682" s="6">
        <v>2081106</v>
      </c>
      <c r="B682" s="6" t="s">
        <v>908</v>
      </c>
      <c r="C682" s="16">
        <v>0</v>
      </c>
    </row>
    <row r="683" spans="1:3" s="1" customFormat="1" ht="16.899999999999999" customHeight="1">
      <c r="A683" s="6">
        <v>2081199</v>
      </c>
      <c r="B683" s="6" t="s">
        <v>909</v>
      </c>
      <c r="C683" s="16">
        <v>38</v>
      </c>
    </row>
    <row r="684" spans="1:3" s="1" customFormat="1" ht="16.899999999999999" customHeight="1">
      <c r="A684" s="6">
        <v>20815</v>
      </c>
      <c r="B684" s="10" t="s">
        <v>910</v>
      </c>
      <c r="C684" s="5">
        <f>SUM(C685:C688)</f>
        <v>118</v>
      </c>
    </row>
    <row r="685" spans="1:3" s="1" customFormat="1" ht="16.899999999999999" customHeight="1">
      <c r="A685" s="6">
        <v>2081501</v>
      </c>
      <c r="B685" s="6" t="s">
        <v>911</v>
      </c>
      <c r="C685" s="16">
        <v>90</v>
      </c>
    </row>
    <row r="686" spans="1:3" s="1" customFormat="1" ht="16.899999999999999" customHeight="1">
      <c r="A686" s="6">
        <v>2081502</v>
      </c>
      <c r="B686" s="6" t="s">
        <v>912</v>
      </c>
      <c r="C686" s="16">
        <v>28</v>
      </c>
    </row>
    <row r="687" spans="1:3" s="1" customFormat="1" ht="16.899999999999999" customHeight="1">
      <c r="A687" s="6">
        <v>2081503</v>
      </c>
      <c r="B687" s="6" t="s">
        <v>913</v>
      </c>
      <c r="C687" s="16">
        <v>0</v>
      </c>
    </row>
    <row r="688" spans="1:3" s="1" customFormat="1" ht="16.899999999999999" customHeight="1">
      <c r="A688" s="6">
        <v>2081599</v>
      </c>
      <c r="B688" s="6" t="s">
        <v>914</v>
      </c>
      <c r="C688" s="16">
        <v>0</v>
      </c>
    </row>
    <row r="689" spans="1:3" s="1" customFormat="1" ht="16.899999999999999" customHeight="1">
      <c r="A689" s="6">
        <v>20816</v>
      </c>
      <c r="B689" s="10" t="s">
        <v>915</v>
      </c>
      <c r="C689" s="5">
        <f>SUM(C690:C693)</f>
        <v>0</v>
      </c>
    </row>
    <row r="690" spans="1:3" s="1" customFormat="1" ht="16.899999999999999" customHeight="1">
      <c r="A690" s="6">
        <v>2081601</v>
      </c>
      <c r="B690" s="6" t="s">
        <v>415</v>
      </c>
      <c r="C690" s="16">
        <v>0</v>
      </c>
    </row>
    <row r="691" spans="1:3" s="1" customFormat="1" ht="16.899999999999999" customHeight="1">
      <c r="A691" s="6">
        <v>2081602</v>
      </c>
      <c r="B691" s="6" t="s">
        <v>416</v>
      </c>
      <c r="C691" s="16">
        <v>0</v>
      </c>
    </row>
    <row r="692" spans="1:3" s="1" customFormat="1" ht="16.899999999999999" customHeight="1">
      <c r="A692" s="6">
        <v>2081603</v>
      </c>
      <c r="B692" s="6" t="s">
        <v>417</v>
      </c>
      <c r="C692" s="16">
        <v>0</v>
      </c>
    </row>
    <row r="693" spans="1:3" s="1" customFormat="1" ht="16.899999999999999" customHeight="1">
      <c r="A693" s="6">
        <v>2081699</v>
      </c>
      <c r="B693" s="6" t="s">
        <v>916</v>
      </c>
      <c r="C693" s="16">
        <v>0</v>
      </c>
    </row>
    <row r="694" spans="1:3" s="1" customFormat="1" ht="16.899999999999999" customHeight="1">
      <c r="A694" s="6">
        <v>20819</v>
      </c>
      <c r="B694" s="10" t="s">
        <v>917</v>
      </c>
      <c r="C694" s="5">
        <f>SUM(C695:C696)</f>
        <v>1539</v>
      </c>
    </row>
    <row r="695" spans="1:3" s="1" customFormat="1" ht="16.899999999999999" customHeight="1">
      <c r="A695" s="6">
        <v>2081901</v>
      </c>
      <c r="B695" s="6" t="s">
        <v>918</v>
      </c>
      <c r="C695" s="16">
        <v>1173</v>
      </c>
    </row>
    <row r="696" spans="1:3" s="1" customFormat="1" ht="16.899999999999999" customHeight="1">
      <c r="A696" s="6">
        <v>2081902</v>
      </c>
      <c r="B696" s="6" t="s">
        <v>919</v>
      </c>
      <c r="C696" s="16">
        <v>366</v>
      </c>
    </row>
    <row r="697" spans="1:3" s="1" customFormat="1" ht="16.899999999999999" customHeight="1">
      <c r="A697" s="6">
        <v>20820</v>
      </c>
      <c r="B697" s="10" t="s">
        <v>920</v>
      </c>
      <c r="C697" s="5">
        <f>SUM(C698:C699)</f>
        <v>26</v>
      </c>
    </row>
    <row r="698" spans="1:3" s="1" customFormat="1" ht="16.899999999999999" customHeight="1">
      <c r="A698" s="6">
        <v>2082001</v>
      </c>
      <c r="B698" s="6" t="s">
        <v>921</v>
      </c>
      <c r="C698" s="16">
        <v>26</v>
      </c>
    </row>
    <row r="699" spans="1:3" s="1" customFormat="1" ht="16.899999999999999" customHeight="1">
      <c r="A699" s="6">
        <v>2082002</v>
      </c>
      <c r="B699" s="6" t="s">
        <v>922</v>
      </c>
      <c r="C699" s="16">
        <v>0</v>
      </c>
    </row>
    <row r="700" spans="1:3" s="1" customFormat="1" ht="16.899999999999999" customHeight="1">
      <c r="A700" s="6">
        <v>20821</v>
      </c>
      <c r="B700" s="10" t="s">
        <v>923</v>
      </c>
      <c r="C700" s="5">
        <f>SUM(C701:C702)</f>
        <v>434</v>
      </c>
    </row>
    <row r="701" spans="1:3" s="1" customFormat="1" ht="16.899999999999999" customHeight="1">
      <c r="A701" s="6">
        <v>2082101</v>
      </c>
      <c r="B701" s="6" t="s">
        <v>924</v>
      </c>
      <c r="C701" s="16">
        <v>0</v>
      </c>
    </row>
    <row r="702" spans="1:3" s="1" customFormat="1" ht="16.899999999999999" customHeight="1">
      <c r="A702" s="6">
        <v>2082102</v>
      </c>
      <c r="B702" s="6" t="s">
        <v>925</v>
      </c>
      <c r="C702" s="16">
        <v>434</v>
      </c>
    </row>
    <row r="703" spans="1:3" s="1" customFormat="1" ht="16.899999999999999" customHeight="1">
      <c r="A703" s="6">
        <v>20824</v>
      </c>
      <c r="B703" s="17" t="s">
        <v>926</v>
      </c>
      <c r="C703" s="5">
        <f>SUM(C704:C705)</f>
        <v>0</v>
      </c>
    </row>
    <row r="704" spans="1:3" s="1" customFormat="1" ht="16.899999999999999" customHeight="1">
      <c r="A704" s="6">
        <v>2082401</v>
      </c>
      <c r="B704" s="18" t="s">
        <v>927</v>
      </c>
      <c r="C704" s="16">
        <v>0</v>
      </c>
    </row>
    <row r="705" spans="1:3" s="1" customFormat="1" ht="16.899999999999999" customHeight="1">
      <c r="A705" s="6">
        <v>2082402</v>
      </c>
      <c r="B705" s="18" t="s">
        <v>928</v>
      </c>
      <c r="C705" s="16">
        <v>0</v>
      </c>
    </row>
    <row r="706" spans="1:3" s="1" customFormat="1" ht="16.899999999999999" customHeight="1">
      <c r="A706" s="6">
        <v>20825</v>
      </c>
      <c r="B706" s="17" t="s">
        <v>929</v>
      </c>
      <c r="C706" s="5">
        <f>SUM(C707:C708)</f>
        <v>0</v>
      </c>
    </row>
    <row r="707" spans="1:3" s="1" customFormat="1" ht="16.899999999999999" customHeight="1">
      <c r="A707" s="6">
        <v>2082501</v>
      </c>
      <c r="B707" s="18" t="s">
        <v>930</v>
      </c>
      <c r="C707" s="16">
        <v>0</v>
      </c>
    </row>
    <row r="708" spans="1:3" s="1" customFormat="1" ht="16.899999999999999" customHeight="1">
      <c r="A708" s="6">
        <v>2082502</v>
      </c>
      <c r="B708" s="18" t="s">
        <v>931</v>
      </c>
      <c r="C708" s="16">
        <v>0</v>
      </c>
    </row>
    <row r="709" spans="1:3" s="1" customFormat="1" ht="16.899999999999999" customHeight="1">
      <c r="A709" s="6">
        <v>20899</v>
      </c>
      <c r="B709" s="10" t="s">
        <v>932</v>
      </c>
      <c r="C709" s="5">
        <f>C710</f>
        <v>223</v>
      </c>
    </row>
    <row r="710" spans="1:3" s="1" customFormat="1" ht="16.899999999999999" customHeight="1">
      <c r="A710" s="6">
        <v>2089901</v>
      </c>
      <c r="B710" s="6" t="s">
        <v>933</v>
      </c>
      <c r="C710" s="16">
        <v>223</v>
      </c>
    </row>
    <row r="711" spans="1:3" s="1" customFormat="1" ht="16.899999999999999" customHeight="1">
      <c r="A711" s="6">
        <v>210</v>
      </c>
      <c r="B711" s="10" t="s">
        <v>934</v>
      </c>
      <c r="C711" s="5">
        <f>SUM(C712,C717,C730,C734,C746,C756,C759,C763,C773)</f>
        <v>4013</v>
      </c>
    </row>
    <row r="712" spans="1:3" s="1" customFormat="1" ht="16.899999999999999" customHeight="1">
      <c r="A712" s="6">
        <v>21001</v>
      </c>
      <c r="B712" s="10" t="s">
        <v>935</v>
      </c>
      <c r="C712" s="5">
        <f>SUM(C713:C716)</f>
        <v>0</v>
      </c>
    </row>
    <row r="713" spans="1:3" s="1" customFormat="1" ht="16.899999999999999" customHeight="1">
      <c r="A713" s="6">
        <v>2100101</v>
      </c>
      <c r="B713" s="6" t="s">
        <v>415</v>
      </c>
      <c r="C713" s="16">
        <v>0</v>
      </c>
    </row>
    <row r="714" spans="1:3" s="1" customFormat="1" ht="16.899999999999999" customHeight="1">
      <c r="A714" s="6">
        <v>2100102</v>
      </c>
      <c r="B714" s="6" t="s">
        <v>416</v>
      </c>
      <c r="C714" s="16">
        <v>0</v>
      </c>
    </row>
    <row r="715" spans="1:3" s="1" customFormat="1" ht="16.899999999999999" customHeight="1">
      <c r="A715" s="6">
        <v>2100103</v>
      </c>
      <c r="B715" s="6" t="s">
        <v>417</v>
      </c>
      <c r="C715" s="16">
        <v>0</v>
      </c>
    </row>
    <row r="716" spans="1:3" s="1" customFormat="1" ht="16.899999999999999" customHeight="1">
      <c r="A716" s="6">
        <v>2100199</v>
      </c>
      <c r="B716" s="6" t="s">
        <v>936</v>
      </c>
      <c r="C716" s="16">
        <v>0</v>
      </c>
    </row>
    <row r="717" spans="1:3" s="1" customFormat="1" ht="16.899999999999999" customHeight="1">
      <c r="A717" s="6">
        <v>21002</v>
      </c>
      <c r="B717" s="10" t="s">
        <v>937</v>
      </c>
      <c r="C717" s="5">
        <f>SUM(C718:C729)</f>
        <v>0</v>
      </c>
    </row>
    <row r="718" spans="1:3" s="1" customFormat="1" ht="16.899999999999999" customHeight="1">
      <c r="A718" s="6">
        <v>2100201</v>
      </c>
      <c r="B718" s="6" t="s">
        <v>938</v>
      </c>
      <c r="C718" s="16">
        <v>0</v>
      </c>
    </row>
    <row r="719" spans="1:3" s="1" customFormat="1" ht="16.899999999999999" customHeight="1">
      <c r="A719" s="6">
        <v>2100202</v>
      </c>
      <c r="B719" s="6" t="s">
        <v>939</v>
      </c>
      <c r="C719" s="16">
        <v>0</v>
      </c>
    </row>
    <row r="720" spans="1:3" s="1" customFormat="1" ht="16.899999999999999" customHeight="1">
      <c r="A720" s="6">
        <v>2100203</v>
      </c>
      <c r="B720" s="6" t="s">
        <v>940</v>
      </c>
      <c r="C720" s="16">
        <v>0</v>
      </c>
    </row>
    <row r="721" spans="1:3" s="1" customFormat="1" ht="16.899999999999999" customHeight="1">
      <c r="A721" s="6">
        <v>2100204</v>
      </c>
      <c r="B721" s="6" t="s">
        <v>941</v>
      </c>
      <c r="C721" s="16">
        <v>0</v>
      </c>
    </row>
    <row r="722" spans="1:3" s="1" customFormat="1" ht="16.899999999999999" customHeight="1">
      <c r="A722" s="6">
        <v>2100205</v>
      </c>
      <c r="B722" s="6" t="s">
        <v>942</v>
      </c>
      <c r="C722" s="16">
        <v>0</v>
      </c>
    </row>
    <row r="723" spans="1:3" s="1" customFormat="1" ht="16.899999999999999" customHeight="1">
      <c r="A723" s="6">
        <v>2100206</v>
      </c>
      <c r="B723" s="6" t="s">
        <v>943</v>
      </c>
      <c r="C723" s="16">
        <v>0</v>
      </c>
    </row>
    <row r="724" spans="1:3" s="1" customFormat="1" ht="16.899999999999999" customHeight="1">
      <c r="A724" s="6">
        <v>2100207</v>
      </c>
      <c r="B724" s="6" t="s">
        <v>944</v>
      </c>
      <c r="C724" s="16">
        <v>0</v>
      </c>
    </row>
    <row r="725" spans="1:3" s="1" customFormat="1" ht="16.899999999999999" customHeight="1">
      <c r="A725" s="6">
        <v>2100208</v>
      </c>
      <c r="B725" s="6" t="s">
        <v>945</v>
      </c>
      <c r="C725" s="16">
        <v>0</v>
      </c>
    </row>
    <row r="726" spans="1:3" s="1" customFormat="1" ht="16.899999999999999" customHeight="1">
      <c r="A726" s="6">
        <v>2100209</v>
      </c>
      <c r="B726" s="6" t="s">
        <v>946</v>
      </c>
      <c r="C726" s="16">
        <v>0</v>
      </c>
    </row>
    <row r="727" spans="1:3" s="1" customFormat="1" ht="16.899999999999999" customHeight="1">
      <c r="A727" s="6">
        <v>2100210</v>
      </c>
      <c r="B727" s="6" t="s">
        <v>947</v>
      </c>
      <c r="C727" s="16">
        <v>0</v>
      </c>
    </row>
    <row r="728" spans="1:3" s="1" customFormat="1" ht="16.899999999999999" customHeight="1">
      <c r="A728" s="6">
        <v>2100211</v>
      </c>
      <c r="B728" s="6" t="s">
        <v>948</v>
      </c>
      <c r="C728" s="16">
        <v>0</v>
      </c>
    </row>
    <row r="729" spans="1:3" s="1" customFormat="1" ht="16.899999999999999" customHeight="1">
      <c r="A729" s="6">
        <v>2100299</v>
      </c>
      <c r="B729" s="6" t="s">
        <v>949</v>
      </c>
      <c r="C729" s="16">
        <v>0</v>
      </c>
    </row>
    <row r="730" spans="1:3" s="1" customFormat="1" ht="16.899999999999999" customHeight="1">
      <c r="A730" s="6">
        <v>21003</v>
      </c>
      <c r="B730" s="10" t="s">
        <v>950</v>
      </c>
      <c r="C730" s="5">
        <f>SUM(C731:C733)</f>
        <v>2797</v>
      </c>
    </row>
    <row r="731" spans="1:3" s="1" customFormat="1" ht="16.899999999999999" customHeight="1">
      <c r="A731" s="6">
        <v>2100301</v>
      </c>
      <c r="B731" s="6" t="s">
        <v>951</v>
      </c>
      <c r="C731" s="16">
        <v>0</v>
      </c>
    </row>
    <row r="732" spans="1:3" s="1" customFormat="1" ht="16.899999999999999" customHeight="1">
      <c r="A732" s="6">
        <v>2100302</v>
      </c>
      <c r="B732" s="6" t="s">
        <v>952</v>
      </c>
      <c r="C732" s="16">
        <v>2716</v>
      </c>
    </row>
    <row r="733" spans="1:3" s="1" customFormat="1" ht="16.899999999999999" customHeight="1">
      <c r="A733" s="6">
        <v>2100399</v>
      </c>
      <c r="B733" s="6" t="s">
        <v>953</v>
      </c>
      <c r="C733" s="16">
        <v>81</v>
      </c>
    </row>
    <row r="734" spans="1:3" s="1" customFormat="1" ht="16.899999999999999" customHeight="1">
      <c r="A734" s="6">
        <v>21004</v>
      </c>
      <c r="B734" s="10" t="s">
        <v>954</v>
      </c>
      <c r="C734" s="5">
        <f>SUM(C735:C745)</f>
        <v>136</v>
      </c>
    </row>
    <row r="735" spans="1:3" s="1" customFormat="1" ht="16.899999999999999" customHeight="1">
      <c r="A735" s="6">
        <v>2100401</v>
      </c>
      <c r="B735" s="6" t="s">
        <v>955</v>
      </c>
      <c r="C735" s="16">
        <v>0</v>
      </c>
    </row>
    <row r="736" spans="1:3" s="1" customFormat="1" ht="16.899999999999999" customHeight="1">
      <c r="A736" s="6">
        <v>2100402</v>
      </c>
      <c r="B736" s="6" t="s">
        <v>956</v>
      </c>
      <c r="C736" s="16">
        <v>0</v>
      </c>
    </row>
    <row r="737" spans="1:3" s="1" customFormat="1" ht="16.899999999999999" customHeight="1">
      <c r="A737" s="6">
        <v>2100403</v>
      </c>
      <c r="B737" s="6" t="s">
        <v>957</v>
      </c>
      <c r="C737" s="16">
        <v>0</v>
      </c>
    </row>
    <row r="738" spans="1:3" s="1" customFormat="1" ht="16.899999999999999" customHeight="1">
      <c r="A738" s="6">
        <v>2100404</v>
      </c>
      <c r="B738" s="6" t="s">
        <v>958</v>
      </c>
      <c r="C738" s="16">
        <v>0</v>
      </c>
    </row>
    <row r="739" spans="1:3" s="1" customFormat="1" ht="16.899999999999999" customHeight="1">
      <c r="A739" s="6">
        <v>2100405</v>
      </c>
      <c r="B739" s="6" t="s">
        <v>959</v>
      </c>
      <c r="C739" s="16">
        <v>0</v>
      </c>
    </row>
    <row r="740" spans="1:3" s="1" customFormat="1" ht="16.899999999999999" customHeight="1">
      <c r="A740" s="6">
        <v>2100406</v>
      </c>
      <c r="B740" s="6" t="s">
        <v>960</v>
      </c>
      <c r="C740" s="16">
        <v>0</v>
      </c>
    </row>
    <row r="741" spans="1:3" s="1" customFormat="1" ht="16.899999999999999" customHeight="1">
      <c r="A741" s="6">
        <v>2100407</v>
      </c>
      <c r="B741" s="6" t="s">
        <v>961</v>
      </c>
      <c r="C741" s="16">
        <v>0</v>
      </c>
    </row>
    <row r="742" spans="1:3" s="1" customFormat="1" ht="16.899999999999999" customHeight="1">
      <c r="A742" s="6">
        <v>2100408</v>
      </c>
      <c r="B742" s="6" t="s">
        <v>962</v>
      </c>
      <c r="C742" s="16">
        <v>129</v>
      </c>
    </row>
    <row r="743" spans="1:3" s="1" customFormat="1" ht="16.899999999999999" customHeight="1">
      <c r="A743" s="6">
        <v>2100409</v>
      </c>
      <c r="B743" s="6" t="s">
        <v>963</v>
      </c>
      <c r="C743" s="16">
        <v>0</v>
      </c>
    </row>
    <row r="744" spans="1:3" s="1" customFormat="1" ht="16.899999999999999" customHeight="1">
      <c r="A744" s="6">
        <v>2100410</v>
      </c>
      <c r="B744" s="6" t="s">
        <v>964</v>
      </c>
      <c r="C744" s="16">
        <v>0</v>
      </c>
    </row>
    <row r="745" spans="1:3" s="1" customFormat="1" ht="16.899999999999999" customHeight="1">
      <c r="A745" s="6">
        <v>2100499</v>
      </c>
      <c r="B745" s="6" t="s">
        <v>965</v>
      </c>
      <c r="C745" s="16">
        <v>7</v>
      </c>
    </row>
    <row r="746" spans="1:3" s="1" customFormat="1" ht="16.899999999999999" customHeight="1">
      <c r="A746" s="6">
        <v>21005</v>
      </c>
      <c r="B746" s="10" t="s">
        <v>966</v>
      </c>
      <c r="C746" s="5">
        <f>SUM(C747:C755)</f>
        <v>861</v>
      </c>
    </row>
    <row r="747" spans="1:3" s="1" customFormat="1" ht="16.899999999999999" customHeight="1">
      <c r="A747" s="6">
        <v>2100501</v>
      </c>
      <c r="B747" s="6" t="s">
        <v>967</v>
      </c>
      <c r="C747" s="16">
        <v>0</v>
      </c>
    </row>
    <row r="748" spans="1:3" s="1" customFormat="1" ht="16.899999999999999" customHeight="1">
      <c r="A748" s="6">
        <v>2100502</v>
      </c>
      <c r="B748" s="6" t="s">
        <v>968</v>
      </c>
      <c r="C748" s="16">
        <v>0</v>
      </c>
    </row>
    <row r="749" spans="1:3" s="1" customFormat="1" ht="16.899999999999999" customHeight="1">
      <c r="A749" s="6">
        <v>2100503</v>
      </c>
      <c r="B749" s="6" t="s">
        <v>969</v>
      </c>
      <c r="C749" s="16">
        <v>0</v>
      </c>
    </row>
    <row r="750" spans="1:3" s="1" customFormat="1" ht="16.899999999999999" customHeight="1">
      <c r="A750" s="6">
        <v>2100504</v>
      </c>
      <c r="B750" s="6" t="s">
        <v>970</v>
      </c>
      <c r="C750" s="16">
        <v>5</v>
      </c>
    </row>
    <row r="751" spans="1:3" s="1" customFormat="1" ht="16.899999999999999" customHeight="1">
      <c r="A751" s="6">
        <v>2100506</v>
      </c>
      <c r="B751" s="6" t="s">
        <v>971</v>
      </c>
      <c r="C751" s="16">
        <v>756</v>
      </c>
    </row>
    <row r="752" spans="1:3" s="1" customFormat="1" ht="16.899999999999999" customHeight="1">
      <c r="A752" s="6">
        <v>2100508</v>
      </c>
      <c r="B752" s="6" t="s">
        <v>972</v>
      </c>
      <c r="C752" s="16">
        <v>0</v>
      </c>
    </row>
    <row r="753" spans="1:3" s="1" customFormat="1" ht="16.899999999999999" customHeight="1">
      <c r="A753" s="6">
        <v>2100509</v>
      </c>
      <c r="B753" s="6" t="s">
        <v>973</v>
      </c>
      <c r="C753" s="16">
        <v>100</v>
      </c>
    </row>
    <row r="754" spans="1:3" s="1" customFormat="1" ht="16.899999999999999" customHeight="1">
      <c r="A754" s="6">
        <v>2100510</v>
      </c>
      <c r="B754" s="6" t="s">
        <v>974</v>
      </c>
      <c r="C754" s="16">
        <v>0</v>
      </c>
    </row>
    <row r="755" spans="1:3" s="1" customFormat="1" ht="16.899999999999999" customHeight="1">
      <c r="A755" s="6">
        <v>2100599</v>
      </c>
      <c r="B755" s="6" t="s">
        <v>975</v>
      </c>
      <c r="C755" s="16">
        <v>0</v>
      </c>
    </row>
    <row r="756" spans="1:3" s="1" customFormat="1" ht="16.899999999999999" customHeight="1">
      <c r="A756" s="6">
        <v>21006</v>
      </c>
      <c r="B756" s="10" t="s">
        <v>976</v>
      </c>
      <c r="C756" s="5">
        <f>SUM(C757:C758)</f>
        <v>0</v>
      </c>
    </row>
    <row r="757" spans="1:3" s="1" customFormat="1" ht="16.899999999999999" customHeight="1">
      <c r="A757" s="6">
        <v>2100601</v>
      </c>
      <c r="B757" s="6" t="s">
        <v>977</v>
      </c>
      <c r="C757" s="16">
        <v>0</v>
      </c>
    </row>
    <row r="758" spans="1:3" s="1" customFormat="1" ht="16.899999999999999" customHeight="1">
      <c r="A758" s="6">
        <v>2100699</v>
      </c>
      <c r="B758" s="6" t="s">
        <v>978</v>
      </c>
      <c r="C758" s="16">
        <v>0</v>
      </c>
    </row>
    <row r="759" spans="1:3" s="1" customFormat="1" ht="16.899999999999999" customHeight="1">
      <c r="A759" s="6">
        <v>21007</v>
      </c>
      <c r="B759" s="10" t="s">
        <v>979</v>
      </c>
      <c r="C759" s="5">
        <f>SUM(C760:C762)</f>
        <v>193</v>
      </c>
    </row>
    <row r="760" spans="1:3" s="1" customFormat="1" ht="16.899999999999999" customHeight="1">
      <c r="A760" s="6">
        <v>2100716</v>
      </c>
      <c r="B760" s="6" t="s">
        <v>980</v>
      </c>
      <c r="C760" s="16">
        <v>0</v>
      </c>
    </row>
    <row r="761" spans="1:3" s="1" customFormat="1" ht="16.899999999999999" customHeight="1">
      <c r="A761" s="6">
        <v>2100717</v>
      </c>
      <c r="B761" s="6" t="s">
        <v>981</v>
      </c>
      <c r="C761" s="16">
        <v>99</v>
      </c>
    </row>
    <row r="762" spans="1:3" s="1" customFormat="1" ht="16.899999999999999" customHeight="1">
      <c r="A762" s="6">
        <v>2100799</v>
      </c>
      <c r="B762" s="6" t="s">
        <v>982</v>
      </c>
      <c r="C762" s="16">
        <v>94</v>
      </c>
    </row>
    <row r="763" spans="1:3" s="1" customFormat="1" ht="16.899999999999999" customHeight="1">
      <c r="A763" s="6">
        <v>21010</v>
      </c>
      <c r="B763" s="10" t="s">
        <v>983</v>
      </c>
      <c r="C763" s="5">
        <f>SUM(C764:C772)</f>
        <v>25</v>
      </c>
    </row>
    <row r="764" spans="1:3" s="1" customFormat="1" ht="16.899999999999999" customHeight="1">
      <c r="A764" s="6">
        <v>2101001</v>
      </c>
      <c r="B764" s="6" t="s">
        <v>415</v>
      </c>
      <c r="C764" s="16">
        <v>0</v>
      </c>
    </row>
    <row r="765" spans="1:3" s="1" customFormat="1" ht="16.899999999999999" customHeight="1">
      <c r="A765" s="6">
        <v>2101002</v>
      </c>
      <c r="B765" s="6" t="s">
        <v>416</v>
      </c>
      <c r="C765" s="16">
        <v>0</v>
      </c>
    </row>
    <row r="766" spans="1:3" s="1" customFormat="1" ht="16.899999999999999" customHeight="1">
      <c r="A766" s="6">
        <v>2101003</v>
      </c>
      <c r="B766" s="6" t="s">
        <v>417</v>
      </c>
      <c r="C766" s="16">
        <v>0</v>
      </c>
    </row>
    <row r="767" spans="1:3" s="1" customFormat="1" ht="16.899999999999999" customHeight="1">
      <c r="A767" s="6">
        <v>2101012</v>
      </c>
      <c r="B767" s="6" t="s">
        <v>984</v>
      </c>
      <c r="C767" s="16">
        <v>0</v>
      </c>
    </row>
    <row r="768" spans="1:3" s="1" customFormat="1" ht="16.899999999999999" customHeight="1">
      <c r="A768" s="6">
        <v>2101014</v>
      </c>
      <c r="B768" s="6" t="s">
        <v>985</v>
      </c>
      <c r="C768" s="16">
        <v>0</v>
      </c>
    </row>
    <row r="769" spans="1:3" s="1" customFormat="1" ht="16.899999999999999" customHeight="1">
      <c r="A769" s="6">
        <v>2101015</v>
      </c>
      <c r="B769" s="6" t="s">
        <v>986</v>
      </c>
      <c r="C769" s="16">
        <v>0</v>
      </c>
    </row>
    <row r="770" spans="1:3" s="1" customFormat="1" ht="16.899999999999999" customHeight="1">
      <c r="A770" s="6">
        <v>2101016</v>
      </c>
      <c r="B770" s="6" t="s">
        <v>987</v>
      </c>
      <c r="C770" s="16">
        <v>0</v>
      </c>
    </row>
    <row r="771" spans="1:3" s="1" customFormat="1" ht="16.899999999999999" customHeight="1">
      <c r="A771" s="6">
        <v>2101050</v>
      </c>
      <c r="B771" s="6" t="s">
        <v>424</v>
      </c>
      <c r="C771" s="16">
        <v>0</v>
      </c>
    </row>
    <row r="772" spans="1:3" s="1" customFormat="1" ht="16.899999999999999" customHeight="1">
      <c r="A772" s="6">
        <v>2101099</v>
      </c>
      <c r="B772" s="6" t="s">
        <v>988</v>
      </c>
      <c r="C772" s="16">
        <v>25</v>
      </c>
    </row>
    <row r="773" spans="1:3" s="1" customFormat="1" ht="16.899999999999999" customHeight="1">
      <c r="A773" s="6">
        <v>21099</v>
      </c>
      <c r="B773" s="10" t="s">
        <v>989</v>
      </c>
      <c r="C773" s="5">
        <f>C774</f>
        <v>1</v>
      </c>
    </row>
    <row r="774" spans="1:3" s="1" customFormat="1" ht="16.899999999999999" customHeight="1">
      <c r="A774" s="6">
        <v>2109901</v>
      </c>
      <c r="B774" s="6" t="s">
        <v>990</v>
      </c>
      <c r="C774" s="16">
        <v>1</v>
      </c>
    </row>
    <row r="775" spans="1:3" s="1" customFormat="1" ht="16.899999999999999" customHeight="1">
      <c r="A775" s="6">
        <v>211</v>
      </c>
      <c r="B775" s="10" t="s">
        <v>991</v>
      </c>
      <c r="C775" s="5">
        <f>SUM(C776,C785,C789,C798,C804,C810,C816,C819,C822,C824,C826,C832,C834,C836,C851)</f>
        <v>916</v>
      </c>
    </row>
    <row r="776" spans="1:3" s="1" customFormat="1" ht="16.899999999999999" customHeight="1">
      <c r="A776" s="6">
        <v>21101</v>
      </c>
      <c r="B776" s="10" t="s">
        <v>992</v>
      </c>
      <c r="C776" s="5">
        <f>SUM(C777:C784)</f>
        <v>16</v>
      </c>
    </row>
    <row r="777" spans="1:3" s="1" customFormat="1" ht="16.899999999999999" customHeight="1">
      <c r="A777" s="6">
        <v>2110101</v>
      </c>
      <c r="B777" s="6" t="s">
        <v>415</v>
      </c>
      <c r="C777" s="16">
        <v>0</v>
      </c>
    </row>
    <row r="778" spans="1:3" s="1" customFormat="1" ht="16.899999999999999" customHeight="1">
      <c r="A778" s="6">
        <v>2110102</v>
      </c>
      <c r="B778" s="6" t="s">
        <v>416</v>
      </c>
      <c r="C778" s="16">
        <v>0</v>
      </c>
    </row>
    <row r="779" spans="1:3" s="1" customFormat="1" ht="16.899999999999999" customHeight="1">
      <c r="A779" s="6">
        <v>2110103</v>
      </c>
      <c r="B779" s="6" t="s">
        <v>417</v>
      </c>
      <c r="C779" s="16">
        <v>0</v>
      </c>
    </row>
    <row r="780" spans="1:3" s="1" customFormat="1" ht="16.899999999999999" customHeight="1">
      <c r="A780" s="6">
        <v>2110104</v>
      </c>
      <c r="B780" s="6" t="s">
        <v>993</v>
      </c>
      <c r="C780" s="16">
        <v>0</v>
      </c>
    </row>
    <row r="781" spans="1:3" s="1" customFormat="1" ht="16.899999999999999" customHeight="1">
      <c r="A781" s="6">
        <v>2110105</v>
      </c>
      <c r="B781" s="6" t="s">
        <v>994</v>
      </c>
      <c r="C781" s="16">
        <v>0</v>
      </c>
    </row>
    <row r="782" spans="1:3" s="1" customFormat="1" ht="16.899999999999999" customHeight="1">
      <c r="A782" s="6">
        <v>2110106</v>
      </c>
      <c r="B782" s="6" t="s">
        <v>995</v>
      </c>
      <c r="C782" s="16">
        <v>0</v>
      </c>
    </row>
    <row r="783" spans="1:3" s="1" customFormat="1" ht="16.899999999999999" customHeight="1">
      <c r="A783" s="6">
        <v>2110107</v>
      </c>
      <c r="B783" s="6" t="s">
        <v>996</v>
      </c>
      <c r="C783" s="16">
        <v>0</v>
      </c>
    </row>
    <row r="784" spans="1:3" s="1" customFormat="1" ht="16.899999999999999" customHeight="1">
      <c r="A784" s="6">
        <v>2110199</v>
      </c>
      <c r="B784" s="6" t="s">
        <v>997</v>
      </c>
      <c r="C784" s="16">
        <v>16</v>
      </c>
    </row>
    <row r="785" spans="1:3" s="1" customFormat="1" ht="16.899999999999999" customHeight="1">
      <c r="A785" s="6">
        <v>21102</v>
      </c>
      <c r="B785" s="10" t="s">
        <v>998</v>
      </c>
      <c r="C785" s="5">
        <f>SUM(C786:C788)</f>
        <v>0</v>
      </c>
    </row>
    <row r="786" spans="1:3" s="1" customFormat="1" ht="16.899999999999999" customHeight="1">
      <c r="A786" s="6">
        <v>2110203</v>
      </c>
      <c r="B786" s="6" t="s">
        <v>999</v>
      </c>
      <c r="C786" s="16">
        <v>0</v>
      </c>
    </row>
    <row r="787" spans="1:3" s="1" customFormat="1" ht="16.899999999999999" customHeight="1">
      <c r="A787" s="6">
        <v>2110204</v>
      </c>
      <c r="B787" s="6" t="s">
        <v>1000</v>
      </c>
      <c r="C787" s="16">
        <v>0</v>
      </c>
    </row>
    <row r="788" spans="1:3" s="1" customFormat="1" ht="16.899999999999999" customHeight="1">
      <c r="A788" s="6">
        <v>2110299</v>
      </c>
      <c r="B788" s="6" t="s">
        <v>1001</v>
      </c>
      <c r="C788" s="16">
        <v>0</v>
      </c>
    </row>
    <row r="789" spans="1:3" s="1" customFormat="1" ht="16.899999999999999" customHeight="1">
      <c r="A789" s="6">
        <v>21103</v>
      </c>
      <c r="B789" s="10" t="s">
        <v>1002</v>
      </c>
      <c r="C789" s="5">
        <f>SUM(C790:C797)</f>
        <v>0</v>
      </c>
    </row>
    <row r="790" spans="1:3" s="1" customFormat="1" ht="16.899999999999999" customHeight="1">
      <c r="A790" s="6">
        <v>2110301</v>
      </c>
      <c r="B790" s="6" t="s">
        <v>1003</v>
      </c>
      <c r="C790" s="16">
        <v>0</v>
      </c>
    </row>
    <row r="791" spans="1:3" s="1" customFormat="1" ht="16.899999999999999" customHeight="1">
      <c r="A791" s="6">
        <v>2110302</v>
      </c>
      <c r="B791" s="6" t="s">
        <v>1004</v>
      </c>
      <c r="C791" s="16">
        <v>0</v>
      </c>
    </row>
    <row r="792" spans="1:3" s="1" customFormat="1" ht="16.899999999999999" customHeight="1">
      <c r="A792" s="6">
        <v>2110303</v>
      </c>
      <c r="B792" s="6" t="s">
        <v>1005</v>
      </c>
      <c r="C792" s="16">
        <v>0</v>
      </c>
    </row>
    <row r="793" spans="1:3" s="1" customFormat="1" ht="16.899999999999999" customHeight="1">
      <c r="A793" s="6">
        <v>2110304</v>
      </c>
      <c r="B793" s="6" t="s">
        <v>1006</v>
      </c>
      <c r="C793" s="16">
        <v>0</v>
      </c>
    </row>
    <row r="794" spans="1:3" s="1" customFormat="1" ht="16.899999999999999" customHeight="1">
      <c r="A794" s="6">
        <v>2110305</v>
      </c>
      <c r="B794" s="6" t="s">
        <v>1007</v>
      </c>
      <c r="C794" s="16">
        <v>0</v>
      </c>
    </row>
    <row r="795" spans="1:3" s="1" customFormat="1" ht="16.899999999999999" customHeight="1">
      <c r="A795" s="6">
        <v>2110306</v>
      </c>
      <c r="B795" s="6" t="s">
        <v>1008</v>
      </c>
      <c r="C795" s="16">
        <v>0</v>
      </c>
    </row>
    <row r="796" spans="1:3" s="1" customFormat="1" ht="16.899999999999999" customHeight="1">
      <c r="A796" s="6">
        <v>2110307</v>
      </c>
      <c r="B796" s="6" t="s">
        <v>1009</v>
      </c>
      <c r="C796" s="16">
        <v>0</v>
      </c>
    </row>
    <row r="797" spans="1:3" s="1" customFormat="1" ht="16.899999999999999" customHeight="1">
      <c r="A797" s="6">
        <v>2110399</v>
      </c>
      <c r="B797" s="6" t="s">
        <v>1010</v>
      </c>
      <c r="C797" s="16">
        <v>0</v>
      </c>
    </row>
    <row r="798" spans="1:3" s="1" customFormat="1" ht="16.899999999999999" customHeight="1">
      <c r="A798" s="6">
        <v>21104</v>
      </c>
      <c r="B798" s="10" t="s">
        <v>1011</v>
      </c>
      <c r="C798" s="5">
        <f>SUM(C799:C803)</f>
        <v>900</v>
      </c>
    </row>
    <row r="799" spans="1:3" s="1" customFormat="1" ht="16.899999999999999" customHeight="1">
      <c r="A799" s="6">
        <v>2110401</v>
      </c>
      <c r="B799" s="6" t="s">
        <v>1012</v>
      </c>
      <c r="C799" s="16">
        <v>0</v>
      </c>
    </row>
    <row r="800" spans="1:3" s="1" customFormat="1" ht="16.899999999999999" customHeight="1">
      <c r="A800" s="6">
        <v>2110402</v>
      </c>
      <c r="B800" s="6" t="s">
        <v>1013</v>
      </c>
      <c r="C800" s="16">
        <v>900</v>
      </c>
    </row>
    <row r="801" spans="1:3" s="1" customFormat="1" ht="16.899999999999999" customHeight="1">
      <c r="A801" s="6">
        <v>2110403</v>
      </c>
      <c r="B801" s="6" t="s">
        <v>1014</v>
      </c>
      <c r="C801" s="16">
        <v>0</v>
      </c>
    </row>
    <row r="802" spans="1:3" s="1" customFormat="1" ht="16.899999999999999" customHeight="1">
      <c r="A802" s="6">
        <v>2110404</v>
      </c>
      <c r="B802" s="6" t="s">
        <v>1015</v>
      </c>
      <c r="C802" s="16">
        <v>0</v>
      </c>
    </row>
    <row r="803" spans="1:3" s="1" customFormat="1" ht="16.899999999999999" customHeight="1">
      <c r="A803" s="6">
        <v>2110499</v>
      </c>
      <c r="B803" s="6" t="s">
        <v>1016</v>
      </c>
      <c r="C803" s="16">
        <v>0</v>
      </c>
    </row>
    <row r="804" spans="1:3" s="1" customFormat="1" ht="16.899999999999999" customHeight="1">
      <c r="A804" s="6">
        <v>21105</v>
      </c>
      <c r="B804" s="10" t="s">
        <v>1017</v>
      </c>
      <c r="C804" s="5">
        <f>SUM(C805:C809)</f>
        <v>0</v>
      </c>
    </row>
    <row r="805" spans="1:3" s="1" customFormat="1" ht="16.899999999999999" customHeight="1">
      <c r="A805" s="6">
        <v>2110501</v>
      </c>
      <c r="B805" s="6" t="s">
        <v>1018</v>
      </c>
      <c r="C805" s="16">
        <v>0</v>
      </c>
    </row>
    <row r="806" spans="1:3" s="1" customFormat="1" ht="16.899999999999999" customHeight="1">
      <c r="A806" s="6">
        <v>2110502</v>
      </c>
      <c r="B806" s="6" t="s">
        <v>1019</v>
      </c>
      <c r="C806" s="16">
        <v>0</v>
      </c>
    </row>
    <row r="807" spans="1:3" s="1" customFormat="1" ht="16.899999999999999" customHeight="1">
      <c r="A807" s="6">
        <v>2110503</v>
      </c>
      <c r="B807" s="6" t="s">
        <v>1020</v>
      </c>
      <c r="C807" s="16">
        <v>0</v>
      </c>
    </row>
    <row r="808" spans="1:3" s="1" customFormat="1" ht="16.899999999999999" customHeight="1">
      <c r="A808" s="6">
        <v>2110506</v>
      </c>
      <c r="B808" s="6" t="s">
        <v>1021</v>
      </c>
      <c r="C808" s="16">
        <v>0</v>
      </c>
    </row>
    <row r="809" spans="1:3" s="1" customFormat="1" ht="16.899999999999999" customHeight="1">
      <c r="A809" s="6">
        <v>2110599</v>
      </c>
      <c r="B809" s="6" t="s">
        <v>1022</v>
      </c>
      <c r="C809" s="16">
        <v>0</v>
      </c>
    </row>
    <row r="810" spans="1:3" s="1" customFormat="1" ht="16.899999999999999" customHeight="1">
      <c r="A810" s="6">
        <v>21106</v>
      </c>
      <c r="B810" s="10" t="s">
        <v>1023</v>
      </c>
      <c r="C810" s="5">
        <f>SUM(C811:C815)</f>
        <v>0</v>
      </c>
    </row>
    <row r="811" spans="1:3" s="1" customFormat="1" ht="16.899999999999999" customHeight="1">
      <c r="A811" s="6">
        <v>2110602</v>
      </c>
      <c r="B811" s="6" t="s">
        <v>1024</v>
      </c>
      <c r="C811" s="16">
        <v>0</v>
      </c>
    </row>
    <row r="812" spans="1:3" s="1" customFormat="1" ht="16.899999999999999" customHeight="1">
      <c r="A812" s="6">
        <v>2110603</v>
      </c>
      <c r="B812" s="6" t="s">
        <v>1025</v>
      </c>
      <c r="C812" s="16">
        <v>0</v>
      </c>
    </row>
    <row r="813" spans="1:3" s="1" customFormat="1" ht="16.899999999999999" customHeight="1">
      <c r="A813" s="6">
        <v>2110604</v>
      </c>
      <c r="B813" s="6" t="s">
        <v>1026</v>
      </c>
      <c r="C813" s="16">
        <v>0</v>
      </c>
    </row>
    <row r="814" spans="1:3" s="1" customFormat="1" ht="16.899999999999999" customHeight="1">
      <c r="A814" s="6">
        <v>2110605</v>
      </c>
      <c r="B814" s="6" t="s">
        <v>1027</v>
      </c>
      <c r="C814" s="16">
        <v>0</v>
      </c>
    </row>
    <row r="815" spans="1:3" s="1" customFormat="1" ht="16.899999999999999" customHeight="1">
      <c r="A815" s="6">
        <v>2110699</v>
      </c>
      <c r="B815" s="6" t="s">
        <v>1028</v>
      </c>
      <c r="C815" s="16">
        <v>0</v>
      </c>
    </row>
    <row r="816" spans="1:3" s="1" customFormat="1" ht="16.899999999999999" customHeight="1">
      <c r="A816" s="6">
        <v>21107</v>
      </c>
      <c r="B816" s="10" t="s">
        <v>1029</v>
      </c>
      <c r="C816" s="5">
        <f>SUM(C817:C818)</f>
        <v>0</v>
      </c>
    </row>
    <row r="817" spans="1:3" s="1" customFormat="1" ht="16.899999999999999" customHeight="1">
      <c r="A817" s="6">
        <v>2110704</v>
      </c>
      <c r="B817" s="6" t="s">
        <v>1030</v>
      </c>
      <c r="C817" s="16">
        <v>0</v>
      </c>
    </row>
    <row r="818" spans="1:3" s="1" customFormat="1" ht="16.899999999999999" customHeight="1">
      <c r="A818" s="6">
        <v>2110799</v>
      </c>
      <c r="B818" s="6" t="s">
        <v>1031</v>
      </c>
      <c r="C818" s="16">
        <v>0</v>
      </c>
    </row>
    <row r="819" spans="1:3" s="1" customFormat="1" ht="16.899999999999999" customHeight="1">
      <c r="A819" s="6">
        <v>21108</v>
      </c>
      <c r="B819" s="10" t="s">
        <v>1032</v>
      </c>
      <c r="C819" s="5">
        <f>SUM(C820:C821)</f>
        <v>0</v>
      </c>
    </row>
    <row r="820" spans="1:3" s="1" customFormat="1" ht="16.899999999999999" customHeight="1">
      <c r="A820" s="6">
        <v>2110804</v>
      </c>
      <c r="B820" s="6" t="s">
        <v>1033</v>
      </c>
      <c r="C820" s="16">
        <v>0</v>
      </c>
    </row>
    <row r="821" spans="1:3" s="1" customFormat="1" ht="16.899999999999999" customHeight="1">
      <c r="A821" s="6">
        <v>2110899</v>
      </c>
      <c r="B821" s="6" t="s">
        <v>1034</v>
      </c>
      <c r="C821" s="16">
        <v>0</v>
      </c>
    </row>
    <row r="822" spans="1:3" s="1" customFormat="1" ht="16.899999999999999" customHeight="1">
      <c r="A822" s="6">
        <v>21109</v>
      </c>
      <c r="B822" s="10" t="s">
        <v>1035</v>
      </c>
      <c r="C822" s="5">
        <f>C823</f>
        <v>0</v>
      </c>
    </row>
    <row r="823" spans="1:3" s="1" customFormat="1" ht="16.899999999999999" customHeight="1">
      <c r="A823" s="6">
        <v>2110901</v>
      </c>
      <c r="B823" s="6" t="s">
        <v>1036</v>
      </c>
      <c r="C823" s="16">
        <v>0</v>
      </c>
    </row>
    <row r="824" spans="1:3" s="1" customFormat="1" ht="16.899999999999999" customHeight="1">
      <c r="A824" s="6">
        <v>21110</v>
      </c>
      <c r="B824" s="10" t="s">
        <v>1037</v>
      </c>
      <c r="C824" s="5">
        <f>C825</f>
        <v>0</v>
      </c>
    </row>
    <row r="825" spans="1:3" s="1" customFormat="1" ht="16.899999999999999" customHeight="1">
      <c r="A825" s="6">
        <v>2111001</v>
      </c>
      <c r="B825" s="6" t="s">
        <v>1038</v>
      </c>
      <c r="C825" s="16">
        <v>0</v>
      </c>
    </row>
    <row r="826" spans="1:3" s="1" customFormat="1" ht="16.899999999999999" customHeight="1">
      <c r="A826" s="6">
        <v>21111</v>
      </c>
      <c r="B826" s="10" t="s">
        <v>1039</v>
      </c>
      <c r="C826" s="5">
        <f>SUM(C827:C831)</f>
        <v>0</v>
      </c>
    </row>
    <row r="827" spans="1:3" s="1" customFormat="1" ht="16.899999999999999" customHeight="1">
      <c r="A827" s="6">
        <v>2111101</v>
      </c>
      <c r="B827" s="6" t="s">
        <v>1040</v>
      </c>
      <c r="C827" s="16">
        <v>0</v>
      </c>
    </row>
    <row r="828" spans="1:3" s="1" customFormat="1" ht="16.899999999999999" customHeight="1">
      <c r="A828" s="6">
        <v>2111102</v>
      </c>
      <c r="B828" s="6" t="s">
        <v>1041</v>
      </c>
      <c r="C828" s="16">
        <v>0</v>
      </c>
    </row>
    <row r="829" spans="1:3" s="1" customFormat="1" ht="16.899999999999999" customHeight="1">
      <c r="A829" s="6">
        <v>2111103</v>
      </c>
      <c r="B829" s="6" t="s">
        <v>1042</v>
      </c>
      <c r="C829" s="16">
        <v>0</v>
      </c>
    </row>
    <row r="830" spans="1:3" s="1" customFormat="1" ht="16.899999999999999" customHeight="1">
      <c r="A830" s="6">
        <v>2111104</v>
      </c>
      <c r="B830" s="6" t="s">
        <v>1043</v>
      </c>
      <c r="C830" s="16">
        <v>0</v>
      </c>
    </row>
    <row r="831" spans="1:3" s="1" customFormat="1" ht="16.899999999999999" customHeight="1">
      <c r="A831" s="6">
        <v>2111199</v>
      </c>
      <c r="B831" s="6" t="s">
        <v>1044</v>
      </c>
      <c r="C831" s="16">
        <v>0</v>
      </c>
    </row>
    <row r="832" spans="1:3" s="1" customFormat="1" ht="16.899999999999999" customHeight="1">
      <c r="A832" s="6">
        <v>21112</v>
      </c>
      <c r="B832" s="10" t="s">
        <v>1045</v>
      </c>
      <c r="C832" s="5">
        <f>C833</f>
        <v>0</v>
      </c>
    </row>
    <row r="833" spans="1:3" s="1" customFormat="1" ht="16.899999999999999" customHeight="1">
      <c r="A833" s="6">
        <v>2111201</v>
      </c>
      <c r="B833" s="6" t="s">
        <v>1046</v>
      </c>
      <c r="C833" s="16">
        <v>0</v>
      </c>
    </row>
    <row r="834" spans="1:3" s="1" customFormat="1" ht="16.899999999999999" customHeight="1">
      <c r="A834" s="6">
        <v>21113</v>
      </c>
      <c r="B834" s="10" t="s">
        <v>1047</v>
      </c>
      <c r="C834" s="5">
        <f>C835</f>
        <v>0</v>
      </c>
    </row>
    <row r="835" spans="1:3" s="1" customFormat="1" ht="16.899999999999999" customHeight="1">
      <c r="A835" s="6">
        <v>2111301</v>
      </c>
      <c r="B835" s="6" t="s">
        <v>1048</v>
      </c>
      <c r="C835" s="16">
        <v>0</v>
      </c>
    </row>
    <row r="836" spans="1:3" s="1" customFormat="1" ht="16.899999999999999" customHeight="1">
      <c r="A836" s="6">
        <v>21114</v>
      </c>
      <c r="B836" s="10" t="s">
        <v>1049</v>
      </c>
      <c r="C836" s="5">
        <f>SUM(C837:C850)</f>
        <v>0</v>
      </c>
    </row>
    <row r="837" spans="1:3" s="1" customFormat="1" ht="16.899999999999999" customHeight="1">
      <c r="A837" s="6">
        <v>2111401</v>
      </c>
      <c r="B837" s="6" t="s">
        <v>415</v>
      </c>
      <c r="C837" s="16">
        <v>0</v>
      </c>
    </row>
    <row r="838" spans="1:3" s="1" customFormat="1" ht="16.899999999999999" customHeight="1">
      <c r="A838" s="6">
        <v>2111402</v>
      </c>
      <c r="B838" s="6" t="s">
        <v>416</v>
      </c>
      <c r="C838" s="16">
        <v>0</v>
      </c>
    </row>
    <row r="839" spans="1:3" s="1" customFormat="1" ht="16.899999999999999" customHeight="1">
      <c r="A839" s="6">
        <v>2111403</v>
      </c>
      <c r="B839" s="6" t="s">
        <v>417</v>
      </c>
      <c r="C839" s="16">
        <v>0</v>
      </c>
    </row>
    <row r="840" spans="1:3" s="1" customFormat="1" ht="16.899999999999999" customHeight="1">
      <c r="A840" s="6">
        <v>2111404</v>
      </c>
      <c r="B840" s="6" t="s">
        <v>1050</v>
      </c>
      <c r="C840" s="16">
        <v>0</v>
      </c>
    </row>
    <row r="841" spans="1:3" s="1" customFormat="1" ht="16.899999999999999" customHeight="1">
      <c r="A841" s="6">
        <v>2111405</v>
      </c>
      <c r="B841" s="6" t="s">
        <v>1051</v>
      </c>
      <c r="C841" s="16">
        <v>0</v>
      </c>
    </row>
    <row r="842" spans="1:3" s="1" customFormat="1" ht="16.899999999999999" customHeight="1">
      <c r="A842" s="6">
        <v>2111406</v>
      </c>
      <c r="B842" s="6" t="s">
        <v>1052</v>
      </c>
      <c r="C842" s="16">
        <v>0</v>
      </c>
    </row>
    <row r="843" spans="1:3" s="1" customFormat="1" ht="16.899999999999999" customHeight="1">
      <c r="A843" s="6">
        <v>2111407</v>
      </c>
      <c r="B843" s="6" t="s">
        <v>1053</v>
      </c>
      <c r="C843" s="16">
        <v>0</v>
      </c>
    </row>
    <row r="844" spans="1:3" s="1" customFormat="1" ht="16.899999999999999" customHeight="1">
      <c r="A844" s="6">
        <v>2111408</v>
      </c>
      <c r="B844" s="6" t="s">
        <v>1054</v>
      </c>
      <c r="C844" s="16">
        <v>0</v>
      </c>
    </row>
    <row r="845" spans="1:3" s="1" customFormat="1" ht="16.899999999999999" customHeight="1">
      <c r="A845" s="6">
        <v>2111409</v>
      </c>
      <c r="B845" s="6" t="s">
        <v>1055</v>
      </c>
      <c r="C845" s="16">
        <v>0</v>
      </c>
    </row>
    <row r="846" spans="1:3" s="1" customFormat="1" ht="16.899999999999999" customHeight="1">
      <c r="A846" s="6">
        <v>2111410</v>
      </c>
      <c r="B846" s="6" t="s">
        <v>1056</v>
      </c>
      <c r="C846" s="16">
        <v>0</v>
      </c>
    </row>
    <row r="847" spans="1:3" s="1" customFormat="1" ht="16.899999999999999" customHeight="1">
      <c r="A847" s="6">
        <v>2111411</v>
      </c>
      <c r="B847" s="6" t="s">
        <v>458</v>
      </c>
      <c r="C847" s="16">
        <v>0</v>
      </c>
    </row>
    <row r="848" spans="1:3" s="1" customFormat="1" ht="16.899999999999999" customHeight="1">
      <c r="A848" s="6">
        <v>2111413</v>
      </c>
      <c r="B848" s="6" t="s">
        <v>1057</v>
      </c>
      <c r="C848" s="16">
        <v>0</v>
      </c>
    </row>
    <row r="849" spans="1:3" s="1" customFormat="1" ht="16.899999999999999" customHeight="1">
      <c r="A849" s="6">
        <v>2111450</v>
      </c>
      <c r="B849" s="6" t="s">
        <v>424</v>
      </c>
      <c r="C849" s="16">
        <v>0</v>
      </c>
    </row>
    <row r="850" spans="1:3" s="1" customFormat="1" ht="16.899999999999999" customHeight="1">
      <c r="A850" s="6">
        <v>2111499</v>
      </c>
      <c r="B850" s="6" t="s">
        <v>1058</v>
      </c>
      <c r="C850" s="16">
        <v>0</v>
      </c>
    </row>
    <row r="851" spans="1:3" s="1" customFormat="1" ht="16.899999999999999" customHeight="1">
      <c r="A851" s="6">
        <v>21199</v>
      </c>
      <c r="B851" s="10" t="s">
        <v>1059</v>
      </c>
      <c r="C851" s="5">
        <f>C852</f>
        <v>0</v>
      </c>
    </row>
    <row r="852" spans="1:3" s="1" customFormat="1" ht="16.899999999999999" customHeight="1">
      <c r="A852" s="6">
        <v>2119901</v>
      </c>
      <c r="B852" s="6" t="s">
        <v>1060</v>
      </c>
      <c r="C852" s="16">
        <v>0</v>
      </c>
    </row>
    <row r="853" spans="1:3" s="1" customFormat="1" ht="16.899999999999999" customHeight="1">
      <c r="A853" s="6">
        <v>212</v>
      </c>
      <c r="B853" s="10" t="s">
        <v>1061</v>
      </c>
      <c r="C853" s="5">
        <f>SUM(C854,C866,C868,C871,C873,C875)</f>
        <v>6301</v>
      </c>
    </row>
    <row r="854" spans="1:3" s="1" customFormat="1" ht="16.899999999999999" customHeight="1">
      <c r="A854" s="6">
        <v>21201</v>
      </c>
      <c r="B854" s="10" t="s">
        <v>1062</v>
      </c>
      <c r="C854" s="5">
        <f>SUM(C855:C865)</f>
        <v>242</v>
      </c>
    </row>
    <row r="855" spans="1:3" s="1" customFormat="1" ht="16.899999999999999" customHeight="1">
      <c r="A855" s="6">
        <v>2120101</v>
      </c>
      <c r="B855" s="6" t="s">
        <v>415</v>
      </c>
      <c r="C855" s="16">
        <v>70</v>
      </c>
    </row>
    <row r="856" spans="1:3" s="1" customFormat="1" ht="16.899999999999999" customHeight="1">
      <c r="A856" s="6">
        <v>2120102</v>
      </c>
      <c r="B856" s="6" t="s">
        <v>416</v>
      </c>
      <c r="C856" s="16">
        <v>0</v>
      </c>
    </row>
    <row r="857" spans="1:3" s="1" customFormat="1" ht="16.899999999999999" customHeight="1">
      <c r="A857" s="6">
        <v>2120103</v>
      </c>
      <c r="B857" s="6" t="s">
        <v>417</v>
      </c>
      <c r="C857" s="16">
        <v>0</v>
      </c>
    </row>
    <row r="858" spans="1:3" s="1" customFormat="1" ht="16.899999999999999" customHeight="1">
      <c r="A858" s="6">
        <v>2120104</v>
      </c>
      <c r="B858" s="6" t="s">
        <v>1063</v>
      </c>
      <c r="C858" s="16">
        <v>73</v>
      </c>
    </row>
    <row r="859" spans="1:3" s="1" customFormat="1" ht="16.899999999999999" customHeight="1">
      <c r="A859" s="6">
        <v>2120105</v>
      </c>
      <c r="B859" s="6" t="s">
        <v>1064</v>
      </c>
      <c r="C859" s="16">
        <v>0</v>
      </c>
    </row>
    <row r="860" spans="1:3" s="1" customFormat="1" ht="16.899999999999999" customHeight="1">
      <c r="A860" s="6">
        <v>2120106</v>
      </c>
      <c r="B860" s="6" t="s">
        <v>1065</v>
      </c>
      <c r="C860" s="16">
        <v>0</v>
      </c>
    </row>
    <row r="861" spans="1:3" s="1" customFormat="1" ht="16.899999999999999" customHeight="1">
      <c r="A861" s="6">
        <v>2120107</v>
      </c>
      <c r="B861" s="6" t="s">
        <v>1066</v>
      </c>
      <c r="C861" s="16">
        <v>0</v>
      </c>
    </row>
    <row r="862" spans="1:3" s="1" customFormat="1" ht="16.899999999999999" customHeight="1">
      <c r="A862" s="6">
        <v>2120108</v>
      </c>
      <c r="B862" s="6" t="s">
        <v>1067</v>
      </c>
      <c r="C862" s="16">
        <v>0</v>
      </c>
    </row>
    <row r="863" spans="1:3" s="1" customFormat="1" ht="16.899999999999999" customHeight="1">
      <c r="A863" s="6">
        <v>2120109</v>
      </c>
      <c r="B863" s="6" t="s">
        <v>1068</v>
      </c>
      <c r="C863" s="16">
        <v>0</v>
      </c>
    </row>
    <row r="864" spans="1:3" s="1" customFormat="1" ht="16.899999999999999" customHeight="1">
      <c r="A864" s="6">
        <v>2120110</v>
      </c>
      <c r="B864" s="6" t="s">
        <v>1069</v>
      </c>
      <c r="C864" s="16">
        <v>0</v>
      </c>
    </row>
    <row r="865" spans="1:3" s="1" customFormat="1" ht="16.899999999999999" customHeight="1">
      <c r="A865" s="6">
        <v>2120199</v>
      </c>
      <c r="B865" s="6" t="s">
        <v>1070</v>
      </c>
      <c r="C865" s="16">
        <v>99</v>
      </c>
    </row>
    <row r="866" spans="1:3" s="1" customFormat="1" ht="16.899999999999999" customHeight="1">
      <c r="A866" s="6">
        <v>21202</v>
      </c>
      <c r="B866" s="10" t="s">
        <v>1071</v>
      </c>
      <c r="C866" s="5">
        <f>C867</f>
        <v>50</v>
      </c>
    </row>
    <row r="867" spans="1:3" s="1" customFormat="1" ht="16.899999999999999" customHeight="1">
      <c r="A867" s="6">
        <v>2120201</v>
      </c>
      <c r="B867" s="6" t="s">
        <v>1072</v>
      </c>
      <c r="C867" s="16">
        <v>50</v>
      </c>
    </row>
    <row r="868" spans="1:3" s="1" customFormat="1" ht="16.899999999999999" customHeight="1">
      <c r="A868" s="6">
        <v>21203</v>
      </c>
      <c r="B868" s="10" t="s">
        <v>1073</v>
      </c>
      <c r="C868" s="5">
        <f>SUM(C869:C870)</f>
        <v>5911</v>
      </c>
    </row>
    <row r="869" spans="1:3" s="1" customFormat="1" ht="16.899999999999999" customHeight="1">
      <c r="A869" s="6">
        <v>2120303</v>
      </c>
      <c r="B869" s="6" t="s">
        <v>1074</v>
      </c>
      <c r="C869" s="16">
        <v>574</v>
      </c>
    </row>
    <row r="870" spans="1:3" s="1" customFormat="1" ht="16.899999999999999" customHeight="1">
      <c r="A870" s="6">
        <v>2120399</v>
      </c>
      <c r="B870" s="6" t="s">
        <v>1075</v>
      </c>
      <c r="C870" s="16">
        <v>5337</v>
      </c>
    </row>
    <row r="871" spans="1:3" s="1" customFormat="1" ht="16.899999999999999" customHeight="1">
      <c r="A871" s="6">
        <v>21205</v>
      </c>
      <c r="B871" s="10" t="s">
        <v>1076</v>
      </c>
      <c r="C871" s="5">
        <f>C872</f>
        <v>55</v>
      </c>
    </row>
    <row r="872" spans="1:3" s="1" customFormat="1" ht="16.899999999999999" customHeight="1">
      <c r="A872" s="6">
        <v>2120501</v>
      </c>
      <c r="B872" s="6" t="s">
        <v>1077</v>
      </c>
      <c r="C872" s="16">
        <v>55</v>
      </c>
    </row>
    <row r="873" spans="1:3" s="1" customFormat="1" ht="16.899999999999999" customHeight="1">
      <c r="A873" s="6">
        <v>21206</v>
      </c>
      <c r="B873" s="10" t="s">
        <v>1078</v>
      </c>
      <c r="C873" s="5">
        <f>C874</f>
        <v>8</v>
      </c>
    </row>
    <row r="874" spans="1:3" s="1" customFormat="1" ht="16.899999999999999" customHeight="1">
      <c r="A874" s="6">
        <v>2120601</v>
      </c>
      <c r="B874" s="6" t="s">
        <v>1079</v>
      </c>
      <c r="C874" s="16">
        <v>8</v>
      </c>
    </row>
    <row r="875" spans="1:3" s="1" customFormat="1" ht="16.899999999999999" customHeight="1">
      <c r="A875" s="6">
        <v>21299</v>
      </c>
      <c r="B875" s="10" t="s">
        <v>1080</v>
      </c>
      <c r="C875" s="5">
        <f>C876</f>
        <v>35</v>
      </c>
    </row>
    <row r="876" spans="1:3" s="1" customFormat="1" ht="16.899999999999999" customHeight="1">
      <c r="A876" s="6">
        <v>2129999</v>
      </c>
      <c r="B876" s="6" t="s">
        <v>1081</v>
      </c>
      <c r="C876" s="16">
        <v>35</v>
      </c>
    </row>
    <row r="877" spans="1:3" s="1" customFormat="1" ht="16.899999999999999" customHeight="1">
      <c r="A877" s="6">
        <v>213</v>
      </c>
      <c r="B877" s="10" t="s">
        <v>1082</v>
      </c>
      <c r="C877" s="5">
        <f>SUM(C878,C904,C932,C960,C971,C982,C988,C995,C1002,C1006)</f>
        <v>4400</v>
      </c>
    </row>
    <row r="878" spans="1:3" s="1" customFormat="1" ht="16.899999999999999" customHeight="1">
      <c r="A878" s="6">
        <v>21301</v>
      </c>
      <c r="B878" s="10" t="s">
        <v>1083</v>
      </c>
      <c r="C878" s="5">
        <f>SUM(C879:C903)</f>
        <v>1827</v>
      </c>
    </row>
    <row r="879" spans="1:3" s="1" customFormat="1" ht="16.899999999999999" customHeight="1">
      <c r="A879" s="6">
        <v>2130101</v>
      </c>
      <c r="B879" s="6" t="s">
        <v>415</v>
      </c>
      <c r="C879" s="16">
        <v>28</v>
      </c>
    </row>
    <row r="880" spans="1:3" s="1" customFormat="1" ht="16.899999999999999" customHeight="1">
      <c r="A880" s="6">
        <v>2130102</v>
      </c>
      <c r="B880" s="6" t="s">
        <v>416</v>
      </c>
      <c r="C880" s="16">
        <v>0</v>
      </c>
    </row>
    <row r="881" spans="1:3" s="1" customFormat="1" ht="16.899999999999999" customHeight="1">
      <c r="A881" s="6">
        <v>2130103</v>
      </c>
      <c r="B881" s="6" t="s">
        <v>417</v>
      </c>
      <c r="C881" s="16">
        <v>0</v>
      </c>
    </row>
    <row r="882" spans="1:3" s="1" customFormat="1" ht="16.899999999999999" customHeight="1">
      <c r="A882" s="6">
        <v>2130104</v>
      </c>
      <c r="B882" s="6" t="s">
        <v>424</v>
      </c>
      <c r="C882" s="16">
        <v>0</v>
      </c>
    </row>
    <row r="883" spans="1:3" s="1" customFormat="1" ht="16.899999999999999" customHeight="1">
      <c r="A883" s="6">
        <v>2130105</v>
      </c>
      <c r="B883" s="6" t="s">
        <v>1084</v>
      </c>
      <c r="C883" s="16">
        <v>0</v>
      </c>
    </row>
    <row r="884" spans="1:3" s="1" customFormat="1" ht="16.899999999999999" customHeight="1">
      <c r="A884" s="6">
        <v>2130106</v>
      </c>
      <c r="B884" s="6" t="s">
        <v>1085</v>
      </c>
      <c r="C884" s="16">
        <v>8</v>
      </c>
    </row>
    <row r="885" spans="1:3" s="1" customFormat="1" ht="16.899999999999999" customHeight="1">
      <c r="A885" s="6">
        <v>2130108</v>
      </c>
      <c r="B885" s="6" t="s">
        <v>1086</v>
      </c>
      <c r="C885" s="16">
        <v>104</v>
      </c>
    </row>
    <row r="886" spans="1:3" s="1" customFormat="1" ht="16.899999999999999" customHeight="1">
      <c r="A886" s="6">
        <v>2130109</v>
      </c>
      <c r="B886" s="6" t="s">
        <v>1087</v>
      </c>
      <c r="C886" s="16">
        <v>30</v>
      </c>
    </row>
    <row r="887" spans="1:3" s="1" customFormat="1" ht="16.899999999999999" customHeight="1">
      <c r="A887" s="6">
        <v>2130110</v>
      </c>
      <c r="B887" s="6" t="s">
        <v>1088</v>
      </c>
      <c r="C887" s="16">
        <v>0</v>
      </c>
    </row>
    <row r="888" spans="1:3" s="1" customFormat="1" ht="16.899999999999999" customHeight="1">
      <c r="A888" s="6">
        <v>2130111</v>
      </c>
      <c r="B888" s="6" t="s">
        <v>1089</v>
      </c>
      <c r="C888" s="16">
        <v>0</v>
      </c>
    </row>
    <row r="889" spans="1:3" s="1" customFormat="1" ht="16.899999999999999" customHeight="1">
      <c r="A889" s="6">
        <v>2130112</v>
      </c>
      <c r="B889" s="6" t="s">
        <v>1090</v>
      </c>
      <c r="C889" s="16">
        <v>0</v>
      </c>
    </row>
    <row r="890" spans="1:3" s="1" customFormat="1" ht="16.899999999999999" customHeight="1">
      <c r="A890" s="6">
        <v>2130114</v>
      </c>
      <c r="B890" s="6" t="s">
        <v>1091</v>
      </c>
      <c r="C890" s="16">
        <v>0</v>
      </c>
    </row>
    <row r="891" spans="1:3" s="1" customFormat="1" ht="16.899999999999999" customHeight="1">
      <c r="A891" s="6">
        <v>2130119</v>
      </c>
      <c r="B891" s="6" t="s">
        <v>1092</v>
      </c>
      <c r="C891" s="16">
        <v>328</v>
      </c>
    </row>
    <row r="892" spans="1:3" s="1" customFormat="1" ht="16.899999999999999" customHeight="1">
      <c r="A892" s="6">
        <v>2130120</v>
      </c>
      <c r="B892" s="6" t="s">
        <v>1093</v>
      </c>
      <c r="C892" s="16">
        <v>0</v>
      </c>
    </row>
    <row r="893" spans="1:3" s="1" customFormat="1" ht="16.899999999999999" customHeight="1">
      <c r="A893" s="6">
        <v>2130121</v>
      </c>
      <c r="B893" s="6" t="s">
        <v>1094</v>
      </c>
      <c r="C893" s="16">
        <v>0</v>
      </c>
    </row>
    <row r="894" spans="1:3" s="1" customFormat="1" ht="16.899999999999999" customHeight="1">
      <c r="A894" s="6">
        <v>2130122</v>
      </c>
      <c r="B894" s="6" t="s">
        <v>1095</v>
      </c>
      <c r="C894" s="16">
        <v>1225</v>
      </c>
    </row>
    <row r="895" spans="1:3" s="1" customFormat="1" ht="16.899999999999999" customHeight="1">
      <c r="A895" s="6">
        <v>2130124</v>
      </c>
      <c r="B895" s="6" t="s">
        <v>1096</v>
      </c>
      <c r="C895" s="16">
        <v>0</v>
      </c>
    </row>
    <row r="896" spans="1:3" s="1" customFormat="1" ht="16.899999999999999" customHeight="1">
      <c r="A896" s="6">
        <v>2130125</v>
      </c>
      <c r="B896" s="6" t="s">
        <v>1097</v>
      </c>
      <c r="C896" s="16">
        <v>14</v>
      </c>
    </row>
    <row r="897" spans="1:3" s="1" customFormat="1" ht="16.899999999999999" customHeight="1">
      <c r="A897" s="6">
        <v>2130126</v>
      </c>
      <c r="B897" s="6" t="s">
        <v>1098</v>
      </c>
      <c r="C897" s="16">
        <v>10</v>
      </c>
    </row>
    <row r="898" spans="1:3" s="1" customFormat="1" ht="16.899999999999999" customHeight="1">
      <c r="A898" s="6">
        <v>2130129</v>
      </c>
      <c r="B898" s="6" t="s">
        <v>1099</v>
      </c>
      <c r="C898" s="16">
        <v>0</v>
      </c>
    </row>
    <row r="899" spans="1:3" s="1" customFormat="1" ht="16.899999999999999" customHeight="1">
      <c r="A899" s="6">
        <v>2130135</v>
      </c>
      <c r="B899" s="6" t="s">
        <v>1100</v>
      </c>
      <c r="C899" s="16">
        <v>0</v>
      </c>
    </row>
    <row r="900" spans="1:3" s="1" customFormat="1" ht="16.899999999999999" customHeight="1">
      <c r="A900" s="6">
        <v>2130142</v>
      </c>
      <c r="B900" s="6" t="s">
        <v>1101</v>
      </c>
      <c r="C900" s="16">
        <v>0</v>
      </c>
    </row>
    <row r="901" spans="1:3" s="1" customFormat="1" ht="16.899999999999999" customHeight="1">
      <c r="A901" s="6">
        <v>2130148</v>
      </c>
      <c r="B901" s="6" t="s">
        <v>1102</v>
      </c>
      <c r="C901" s="16">
        <v>0</v>
      </c>
    </row>
    <row r="902" spans="1:3" s="1" customFormat="1" ht="16.899999999999999" customHeight="1">
      <c r="A902" s="6">
        <v>2130152</v>
      </c>
      <c r="B902" s="6" t="s">
        <v>1103</v>
      </c>
      <c r="C902" s="16">
        <v>38</v>
      </c>
    </row>
    <row r="903" spans="1:3" s="1" customFormat="1" ht="16.899999999999999" customHeight="1">
      <c r="A903" s="6">
        <v>2130199</v>
      </c>
      <c r="B903" s="6" t="s">
        <v>1104</v>
      </c>
      <c r="C903" s="16">
        <v>42</v>
      </c>
    </row>
    <row r="904" spans="1:3" s="1" customFormat="1" ht="16.899999999999999" customHeight="1">
      <c r="A904" s="6">
        <v>21302</v>
      </c>
      <c r="B904" s="10" t="s">
        <v>1105</v>
      </c>
      <c r="C904" s="5">
        <f>SUM(C905:C931)</f>
        <v>346</v>
      </c>
    </row>
    <row r="905" spans="1:3" s="1" customFormat="1" ht="16.899999999999999" customHeight="1">
      <c r="A905" s="6">
        <v>2130201</v>
      </c>
      <c r="B905" s="6" t="s">
        <v>415</v>
      </c>
      <c r="C905" s="16">
        <v>0</v>
      </c>
    </row>
    <row r="906" spans="1:3" s="1" customFormat="1" ht="16.899999999999999" customHeight="1">
      <c r="A906" s="6">
        <v>2130202</v>
      </c>
      <c r="B906" s="6" t="s">
        <v>416</v>
      </c>
      <c r="C906" s="16">
        <v>0</v>
      </c>
    </row>
    <row r="907" spans="1:3" s="1" customFormat="1" ht="16.899999999999999" customHeight="1">
      <c r="A907" s="6">
        <v>2130203</v>
      </c>
      <c r="B907" s="6" t="s">
        <v>417</v>
      </c>
      <c r="C907" s="16">
        <v>0</v>
      </c>
    </row>
    <row r="908" spans="1:3" s="1" customFormat="1" ht="16.899999999999999" customHeight="1">
      <c r="A908" s="6">
        <v>2130204</v>
      </c>
      <c r="B908" s="6" t="s">
        <v>1106</v>
      </c>
      <c r="C908" s="16">
        <v>0</v>
      </c>
    </row>
    <row r="909" spans="1:3" s="1" customFormat="1" ht="16.899999999999999" customHeight="1">
      <c r="A909" s="6">
        <v>2130205</v>
      </c>
      <c r="B909" s="6" t="s">
        <v>1107</v>
      </c>
      <c r="C909" s="16">
        <v>200</v>
      </c>
    </row>
    <row r="910" spans="1:3" s="1" customFormat="1" ht="16.899999999999999" customHeight="1">
      <c r="A910" s="6">
        <v>2130206</v>
      </c>
      <c r="B910" s="6" t="s">
        <v>1108</v>
      </c>
      <c r="C910" s="16">
        <v>0</v>
      </c>
    </row>
    <row r="911" spans="1:3" s="1" customFormat="1" ht="16.899999999999999" customHeight="1">
      <c r="A911" s="6">
        <v>2130207</v>
      </c>
      <c r="B911" s="6" t="s">
        <v>1109</v>
      </c>
      <c r="C911" s="16">
        <v>0</v>
      </c>
    </row>
    <row r="912" spans="1:3" s="1" customFormat="1" ht="16.899999999999999" customHeight="1">
      <c r="A912" s="6">
        <v>2130208</v>
      </c>
      <c r="B912" s="6" t="s">
        <v>1110</v>
      </c>
      <c r="C912" s="16">
        <v>0</v>
      </c>
    </row>
    <row r="913" spans="1:3" s="1" customFormat="1" ht="16.899999999999999" customHeight="1">
      <c r="A913" s="6">
        <v>2130209</v>
      </c>
      <c r="B913" s="6" t="s">
        <v>1111</v>
      </c>
      <c r="C913" s="16">
        <v>0</v>
      </c>
    </row>
    <row r="914" spans="1:3" s="1" customFormat="1" ht="16.899999999999999" customHeight="1">
      <c r="A914" s="6">
        <v>2130210</v>
      </c>
      <c r="B914" s="6" t="s">
        <v>1112</v>
      </c>
      <c r="C914" s="16">
        <v>0</v>
      </c>
    </row>
    <row r="915" spans="1:3" s="1" customFormat="1" ht="16.899999999999999" customHeight="1">
      <c r="A915" s="6">
        <v>2130211</v>
      </c>
      <c r="B915" s="6" t="s">
        <v>1113</v>
      </c>
      <c r="C915" s="16">
        <v>0</v>
      </c>
    </row>
    <row r="916" spans="1:3" s="1" customFormat="1" ht="16.899999999999999" customHeight="1">
      <c r="A916" s="6">
        <v>2130212</v>
      </c>
      <c r="B916" s="6" t="s">
        <v>1114</v>
      </c>
      <c r="C916" s="16">
        <v>0</v>
      </c>
    </row>
    <row r="917" spans="1:3" s="1" customFormat="1" ht="16.899999999999999" customHeight="1">
      <c r="A917" s="6">
        <v>2130213</v>
      </c>
      <c r="B917" s="6" t="s">
        <v>1115</v>
      </c>
      <c r="C917" s="16">
        <v>0</v>
      </c>
    </row>
    <row r="918" spans="1:3" s="1" customFormat="1" ht="16.899999999999999" customHeight="1">
      <c r="A918" s="6">
        <v>2130216</v>
      </c>
      <c r="B918" s="6" t="s">
        <v>1116</v>
      </c>
      <c r="C918" s="16">
        <v>0</v>
      </c>
    </row>
    <row r="919" spans="1:3" s="1" customFormat="1" ht="16.899999999999999" customHeight="1">
      <c r="A919" s="6">
        <v>2130217</v>
      </c>
      <c r="B919" s="6" t="s">
        <v>1117</v>
      </c>
      <c r="C919" s="16">
        <v>0</v>
      </c>
    </row>
    <row r="920" spans="1:3" s="1" customFormat="1" ht="16.899999999999999" customHeight="1">
      <c r="A920" s="6">
        <v>2130218</v>
      </c>
      <c r="B920" s="6" t="s">
        <v>1118</v>
      </c>
      <c r="C920" s="16">
        <v>0</v>
      </c>
    </row>
    <row r="921" spans="1:3" s="1" customFormat="1" ht="16.899999999999999" customHeight="1">
      <c r="A921" s="6">
        <v>2130219</v>
      </c>
      <c r="B921" s="6" t="s">
        <v>1119</v>
      </c>
      <c r="C921" s="16">
        <v>0</v>
      </c>
    </row>
    <row r="922" spans="1:3" s="1" customFormat="1" ht="16.899999999999999" customHeight="1">
      <c r="A922" s="6">
        <v>2130220</v>
      </c>
      <c r="B922" s="6" t="s">
        <v>1120</v>
      </c>
      <c r="C922" s="16">
        <v>0</v>
      </c>
    </row>
    <row r="923" spans="1:3" s="1" customFormat="1" ht="16.899999999999999" customHeight="1">
      <c r="A923" s="6">
        <v>2130221</v>
      </c>
      <c r="B923" s="6" t="s">
        <v>1121</v>
      </c>
      <c r="C923" s="16">
        <v>0</v>
      </c>
    </row>
    <row r="924" spans="1:3" s="1" customFormat="1" ht="16.899999999999999" customHeight="1">
      <c r="A924" s="6">
        <v>2130223</v>
      </c>
      <c r="B924" s="6" t="s">
        <v>1122</v>
      </c>
      <c r="C924" s="16">
        <v>0</v>
      </c>
    </row>
    <row r="925" spans="1:3" s="1" customFormat="1" ht="16.899999999999999" customHeight="1">
      <c r="A925" s="6">
        <v>2130224</v>
      </c>
      <c r="B925" s="6" t="s">
        <v>1123</v>
      </c>
      <c r="C925" s="16">
        <v>0</v>
      </c>
    </row>
    <row r="926" spans="1:3" s="1" customFormat="1" ht="16.899999999999999" customHeight="1">
      <c r="A926" s="6">
        <v>2130225</v>
      </c>
      <c r="B926" s="6" t="s">
        <v>1124</v>
      </c>
      <c r="C926" s="16">
        <v>0</v>
      </c>
    </row>
    <row r="927" spans="1:3" s="1" customFormat="1" ht="16.899999999999999" customHeight="1">
      <c r="A927" s="6">
        <v>2130226</v>
      </c>
      <c r="B927" s="6" t="s">
        <v>1125</v>
      </c>
      <c r="C927" s="16">
        <v>0</v>
      </c>
    </row>
    <row r="928" spans="1:3" s="1" customFormat="1" ht="16.899999999999999" customHeight="1">
      <c r="A928" s="6">
        <v>2130227</v>
      </c>
      <c r="B928" s="6" t="s">
        <v>1126</v>
      </c>
      <c r="C928" s="16">
        <v>130</v>
      </c>
    </row>
    <row r="929" spans="1:3" s="1" customFormat="1" ht="16.899999999999999" customHeight="1">
      <c r="A929" s="6">
        <v>2130232</v>
      </c>
      <c r="B929" s="6" t="s">
        <v>1127</v>
      </c>
      <c r="C929" s="16">
        <v>0</v>
      </c>
    </row>
    <row r="930" spans="1:3" s="1" customFormat="1" ht="16.899999999999999" customHeight="1">
      <c r="A930" s="6">
        <v>2130234</v>
      </c>
      <c r="B930" s="6" t="s">
        <v>1128</v>
      </c>
      <c r="C930" s="16">
        <v>2</v>
      </c>
    </row>
    <row r="931" spans="1:3" s="1" customFormat="1" ht="16.899999999999999" customHeight="1">
      <c r="A931" s="6">
        <v>2130299</v>
      </c>
      <c r="B931" s="6" t="s">
        <v>1129</v>
      </c>
      <c r="C931" s="16">
        <v>14</v>
      </c>
    </row>
    <row r="932" spans="1:3" s="1" customFormat="1" ht="16.899999999999999" customHeight="1">
      <c r="A932" s="6">
        <v>21303</v>
      </c>
      <c r="B932" s="10" t="s">
        <v>1130</v>
      </c>
      <c r="C932" s="5">
        <f>SUM(C933:C959)</f>
        <v>469</v>
      </c>
    </row>
    <row r="933" spans="1:3" s="1" customFormat="1" ht="16.899999999999999" customHeight="1">
      <c r="A933" s="6">
        <v>2130301</v>
      </c>
      <c r="B933" s="6" t="s">
        <v>415</v>
      </c>
      <c r="C933" s="16">
        <v>0</v>
      </c>
    </row>
    <row r="934" spans="1:3" s="1" customFormat="1" ht="16.899999999999999" customHeight="1">
      <c r="A934" s="6">
        <v>2130302</v>
      </c>
      <c r="B934" s="6" t="s">
        <v>416</v>
      </c>
      <c r="C934" s="16">
        <v>0</v>
      </c>
    </row>
    <row r="935" spans="1:3" s="1" customFormat="1" ht="16.899999999999999" customHeight="1">
      <c r="A935" s="6">
        <v>2130303</v>
      </c>
      <c r="B935" s="6" t="s">
        <v>417</v>
      </c>
      <c r="C935" s="16">
        <v>0</v>
      </c>
    </row>
    <row r="936" spans="1:3" s="1" customFormat="1" ht="16.899999999999999" customHeight="1">
      <c r="A936" s="6">
        <v>2130304</v>
      </c>
      <c r="B936" s="6" t="s">
        <v>1131</v>
      </c>
      <c r="C936" s="16">
        <v>0</v>
      </c>
    </row>
    <row r="937" spans="1:3" s="1" customFormat="1" ht="16.899999999999999" customHeight="1">
      <c r="A937" s="6">
        <v>2130305</v>
      </c>
      <c r="B937" s="6" t="s">
        <v>1132</v>
      </c>
      <c r="C937" s="16">
        <v>0</v>
      </c>
    </row>
    <row r="938" spans="1:3" s="1" customFormat="1" ht="16.899999999999999" customHeight="1">
      <c r="A938" s="6">
        <v>2130306</v>
      </c>
      <c r="B938" s="6" t="s">
        <v>1133</v>
      </c>
      <c r="C938" s="16">
        <v>0</v>
      </c>
    </row>
    <row r="939" spans="1:3" s="1" customFormat="1" ht="16.899999999999999" customHeight="1">
      <c r="A939" s="6">
        <v>2130307</v>
      </c>
      <c r="B939" s="6" t="s">
        <v>1134</v>
      </c>
      <c r="C939" s="16">
        <v>0</v>
      </c>
    </row>
    <row r="940" spans="1:3" s="1" customFormat="1" ht="16.899999999999999" customHeight="1">
      <c r="A940" s="6">
        <v>2130308</v>
      </c>
      <c r="B940" s="6" t="s">
        <v>1135</v>
      </c>
      <c r="C940" s="16">
        <v>0</v>
      </c>
    </row>
    <row r="941" spans="1:3" s="1" customFormat="1" ht="16.899999999999999" customHeight="1">
      <c r="A941" s="6">
        <v>2130309</v>
      </c>
      <c r="B941" s="6" t="s">
        <v>1136</v>
      </c>
      <c r="C941" s="16">
        <v>0</v>
      </c>
    </row>
    <row r="942" spans="1:3" s="1" customFormat="1" ht="16.899999999999999" customHeight="1">
      <c r="A942" s="6">
        <v>2130310</v>
      </c>
      <c r="B942" s="6" t="s">
        <v>1137</v>
      </c>
      <c r="C942" s="16">
        <v>0</v>
      </c>
    </row>
    <row r="943" spans="1:3" s="1" customFormat="1" ht="16.899999999999999" customHeight="1">
      <c r="A943" s="6">
        <v>2130311</v>
      </c>
      <c r="B943" s="6" t="s">
        <v>1138</v>
      </c>
      <c r="C943" s="16">
        <v>0</v>
      </c>
    </row>
    <row r="944" spans="1:3" s="1" customFormat="1" ht="16.899999999999999" customHeight="1">
      <c r="A944" s="6">
        <v>2130312</v>
      </c>
      <c r="B944" s="6" t="s">
        <v>1139</v>
      </c>
      <c r="C944" s="16">
        <v>0</v>
      </c>
    </row>
    <row r="945" spans="1:3" s="1" customFormat="1" ht="16.899999999999999" customHeight="1">
      <c r="A945" s="6">
        <v>2130313</v>
      </c>
      <c r="B945" s="6" t="s">
        <v>1140</v>
      </c>
      <c r="C945" s="16">
        <v>0</v>
      </c>
    </row>
    <row r="946" spans="1:3" s="1" customFormat="1" ht="16.899999999999999" customHeight="1">
      <c r="A946" s="6">
        <v>2130314</v>
      </c>
      <c r="B946" s="6" t="s">
        <v>1141</v>
      </c>
      <c r="C946" s="16">
        <v>100</v>
      </c>
    </row>
    <row r="947" spans="1:3" s="1" customFormat="1" ht="16.899999999999999" customHeight="1">
      <c r="A947" s="6">
        <v>2130315</v>
      </c>
      <c r="B947" s="6" t="s">
        <v>1142</v>
      </c>
      <c r="C947" s="16">
        <v>0</v>
      </c>
    </row>
    <row r="948" spans="1:3" s="1" customFormat="1" ht="16.899999999999999" customHeight="1">
      <c r="A948" s="6">
        <v>2130316</v>
      </c>
      <c r="B948" s="6" t="s">
        <v>1143</v>
      </c>
      <c r="C948" s="16">
        <v>150</v>
      </c>
    </row>
    <row r="949" spans="1:3" s="1" customFormat="1" ht="16.899999999999999" customHeight="1">
      <c r="A949" s="6">
        <v>2130317</v>
      </c>
      <c r="B949" s="6" t="s">
        <v>1144</v>
      </c>
      <c r="C949" s="16">
        <v>0</v>
      </c>
    </row>
    <row r="950" spans="1:3" s="1" customFormat="1" ht="16.899999999999999" customHeight="1">
      <c r="A950" s="6">
        <v>2130318</v>
      </c>
      <c r="B950" s="6" t="s">
        <v>1145</v>
      </c>
      <c r="C950" s="16">
        <v>0</v>
      </c>
    </row>
    <row r="951" spans="1:3" s="1" customFormat="1" ht="16.899999999999999" customHeight="1">
      <c r="A951" s="6">
        <v>2130319</v>
      </c>
      <c r="B951" s="6" t="s">
        <v>1146</v>
      </c>
      <c r="C951" s="16">
        <v>0</v>
      </c>
    </row>
    <row r="952" spans="1:3" s="1" customFormat="1" ht="16.899999999999999" customHeight="1">
      <c r="A952" s="6">
        <v>2130321</v>
      </c>
      <c r="B952" s="6" t="s">
        <v>1147</v>
      </c>
      <c r="C952" s="16">
        <v>0</v>
      </c>
    </row>
    <row r="953" spans="1:3" s="1" customFormat="1" ht="16.899999999999999" customHeight="1">
      <c r="A953" s="6">
        <v>2130322</v>
      </c>
      <c r="B953" s="6" t="s">
        <v>1148</v>
      </c>
      <c r="C953" s="16">
        <v>0</v>
      </c>
    </row>
    <row r="954" spans="1:3" s="1" customFormat="1" ht="16.899999999999999" customHeight="1">
      <c r="A954" s="6">
        <v>2130331</v>
      </c>
      <c r="B954" s="6" t="s">
        <v>1149</v>
      </c>
      <c r="C954" s="16">
        <v>0</v>
      </c>
    </row>
    <row r="955" spans="1:3" s="1" customFormat="1" ht="16.899999999999999" customHeight="1">
      <c r="A955" s="6">
        <v>2130332</v>
      </c>
      <c r="B955" s="6" t="s">
        <v>1150</v>
      </c>
      <c r="C955" s="16">
        <v>0</v>
      </c>
    </row>
    <row r="956" spans="1:3" s="1" customFormat="1" ht="16.899999999999999" customHeight="1">
      <c r="A956" s="6">
        <v>2130333</v>
      </c>
      <c r="B956" s="6" t="s">
        <v>1122</v>
      </c>
      <c r="C956" s="16">
        <v>0</v>
      </c>
    </row>
    <row r="957" spans="1:3" s="1" customFormat="1" ht="16.899999999999999" customHeight="1">
      <c r="A957" s="6">
        <v>2130334</v>
      </c>
      <c r="B957" s="6" t="s">
        <v>1151</v>
      </c>
      <c r="C957" s="16">
        <v>0</v>
      </c>
    </row>
    <row r="958" spans="1:3" s="1" customFormat="1" ht="16.899999999999999" customHeight="1">
      <c r="A958" s="6">
        <v>2130335</v>
      </c>
      <c r="B958" s="6" t="s">
        <v>1152</v>
      </c>
      <c r="C958" s="16">
        <v>142</v>
      </c>
    </row>
    <row r="959" spans="1:3" s="1" customFormat="1" ht="16.899999999999999" customHeight="1">
      <c r="A959" s="6">
        <v>2130399</v>
      </c>
      <c r="B959" s="6" t="s">
        <v>1153</v>
      </c>
      <c r="C959" s="16">
        <v>77</v>
      </c>
    </row>
    <row r="960" spans="1:3" s="1" customFormat="1" ht="16.899999999999999" customHeight="1">
      <c r="A960" s="6">
        <v>21304</v>
      </c>
      <c r="B960" s="10" t="s">
        <v>1154</v>
      </c>
      <c r="C960" s="5">
        <f>SUM(C961:C970)</f>
        <v>0</v>
      </c>
    </row>
    <row r="961" spans="1:3" s="1" customFormat="1" ht="16.899999999999999" customHeight="1">
      <c r="A961" s="6">
        <v>2130401</v>
      </c>
      <c r="B961" s="6" t="s">
        <v>415</v>
      </c>
      <c r="C961" s="16">
        <v>0</v>
      </c>
    </row>
    <row r="962" spans="1:3" s="1" customFormat="1" ht="16.899999999999999" customHeight="1">
      <c r="A962" s="6">
        <v>2130402</v>
      </c>
      <c r="B962" s="6" t="s">
        <v>416</v>
      </c>
      <c r="C962" s="16">
        <v>0</v>
      </c>
    </row>
    <row r="963" spans="1:3" s="1" customFormat="1" ht="16.899999999999999" customHeight="1">
      <c r="A963" s="6">
        <v>2130403</v>
      </c>
      <c r="B963" s="6" t="s">
        <v>417</v>
      </c>
      <c r="C963" s="16">
        <v>0</v>
      </c>
    </row>
    <row r="964" spans="1:3" s="1" customFormat="1" ht="16.899999999999999" customHeight="1">
      <c r="A964" s="6">
        <v>2130404</v>
      </c>
      <c r="B964" s="6" t="s">
        <v>1155</v>
      </c>
      <c r="C964" s="16">
        <v>0</v>
      </c>
    </row>
    <row r="965" spans="1:3" s="1" customFormat="1" ht="16.899999999999999" customHeight="1">
      <c r="A965" s="6">
        <v>2130405</v>
      </c>
      <c r="B965" s="6" t="s">
        <v>1156</v>
      </c>
      <c r="C965" s="16">
        <v>0</v>
      </c>
    </row>
    <row r="966" spans="1:3" s="1" customFormat="1" ht="16.899999999999999" customHeight="1">
      <c r="A966" s="6">
        <v>2130406</v>
      </c>
      <c r="B966" s="6" t="s">
        <v>1157</v>
      </c>
      <c r="C966" s="16">
        <v>0</v>
      </c>
    </row>
    <row r="967" spans="1:3" s="1" customFormat="1" ht="16.899999999999999" customHeight="1">
      <c r="A967" s="6">
        <v>2130407</v>
      </c>
      <c r="B967" s="6" t="s">
        <v>1158</v>
      </c>
      <c r="C967" s="16">
        <v>0</v>
      </c>
    </row>
    <row r="968" spans="1:3" s="1" customFormat="1" ht="16.899999999999999" customHeight="1">
      <c r="A968" s="6">
        <v>2130408</v>
      </c>
      <c r="B968" s="6" t="s">
        <v>1159</v>
      </c>
      <c r="C968" s="16">
        <v>0</v>
      </c>
    </row>
    <row r="969" spans="1:3" s="1" customFormat="1" ht="16.899999999999999" customHeight="1">
      <c r="A969" s="6">
        <v>2130409</v>
      </c>
      <c r="B969" s="6" t="s">
        <v>1160</v>
      </c>
      <c r="C969" s="16">
        <v>0</v>
      </c>
    </row>
    <row r="970" spans="1:3" s="1" customFormat="1" ht="16.899999999999999" customHeight="1">
      <c r="A970" s="6">
        <v>2130499</v>
      </c>
      <c r="B970" s="6" t="s">
        <v>1161</v>
      </c>
      <c r="C970" s="16">
        <v>0</v>
      </c>
    </row>
    <row r="971" spans="1:3" s="1" customFormat="1" ht="16.899999999999999" customHeight="1">
      <c r="A971" s="6">
        <v>21305</v>
      </c>
      <c r="B971" s="10" t="s">
        <v>1162</v>
      </c>
      <c r="C971" s="5">
        <f>SUM(C972:C981)</f>
        <v>1069</v>
      </c>
    </row>
    <row r="972" spans="1:3" s="1" customFormat="1" ht="16.899999999999999" customHeight="1">
      <c r="A972" s="6">
        <v>2130501</v>
      </c>
      <c r="B972" s="6" t="s">
        <v>415</v>
      </c>
      <c r="C972" s="16">
        <v>0</v>
      </c>
    </row>
    <row r="973" spans="1:3" s="1" customFormat="1" ht="16.899999999999999" customHeight="1">
      <c r="A973" s="6">
        <v>2130502</v>
      </c>
      <c r="B973" s="6" t="s">
        <v>416</v>
      </c>
      <c r="C973" s="16">
        <v>0</v>
      </c>
    </row>
    <row r="974" spans="1:3" s="1" customFormat="1" ht="16.899999999999999" customHeight="1">
      <c r="A974" s="6">
        <v>2130503</v>
      </c>
      <c r="B974" s="6" t="s">
        <v>417</v>
      </c>
      <c r="C974" s="16">
        <v>0</v>
      </c>
    </row>
    <row r="975" spans="1:3" s="1" customFormat="1" ht="16.899999999999999" customHeight="1">
      <c r="A975" s="6">
        <v>2130504</v>
      </c>
      <c r="B975" s="6" t="s">
        <v>1163</v>
      </c>
      <c r="C975" s="16">
        <v>695</v>
      </c>
    </row>
    <row r="976" spans="1:3" s="1" customFormat="1" ht="16.899999999999999" customHeight="1">
      <c r="A976" s="6">
        <v>2130505</v>
      </c>
      <c r="B976" s="6" t="s">
        <v>1164</v>
      </c>
      <c r="C976" s="16">
        <v>0</v>
      </c>
    </row>
    <row r="977" spans="1:3" s="1" customFormat="1" ht="16.899999999999999" customHeight="1">
      <c r="A977" s="6">
        <v>2130506</v>
      </c>
      <c r="B977" s="6" t="s">
        <v>1165</v>
      </c>
      <c r="C977" s="16">
        <v>0</v>
      </c>
    </row>
    <row r="978" spans="1:3" s="1" customFormat="1" ht="16.899999999999999" customHeight="1">
      <c r="A978" s="6">
        <v>2130507</v>
      </c>
      <c r="B978" s="6" t="s">
        <v>1166</v>
      </c>
      <c r="C978" s="16">
        <v>0</v>
      </c>
    </row>
    <row r="979" spans="1:3" s="1" customFormat="1" ht="16.899999999999999" customHeight="1">
      <c r="A979" s="6">
        <v>2130508</v>
      </c>
      <c r="B979" s="6" t="s">
        <v>1167</v>
      </c>
      <c r="C979" s="16">
        <v>0</v>
      </c>
    </row>
    <row r="980" spans="1:3" s="1" customFormat="1" ht="16.899999999999999" customHeight="1">
      <c r="A980" s="6">
        <v>2130550</v>
      </c>
      <c r="B980" s="6" t="s">
        <v>1168</v>
      </c>
      <c r="C980" s="16">
        <v>0</v>
      </c>
    </row>
    <row r="981" spans="1:3" s="1" customFormat="1" ht="16.899999999999999" customHeight="1">
      <c r="A981" s="6">
        <v>2130599</v>
      </c>
      <c r="B981" s="6" t="s">
        <v>1169</v>
      </c>
      <c r="C981" s="16">
        <v>374</v>
      </c>
    </row>
    <row r="982" spans="1:3" s="1" customFormat="1" ht="16.899999999999999" customHeight="1">
      <c r="A982" s="6">
        <v>21306</v>
      </c>
      <c r="B982" s="10" t="s">
        <v>1170</v>
      </c>
      <c r="C982" s="5">
        <f>SUM(C983:C987)</f>
        <v>0</v>
      </c>
    </row>
    <row r="983" spans="1:3" s="1" customFormat="1" ht="16.899999999999999" customHeight="1">
      <c r="A983" s="6">
        <v>2130601</v>
      </c>
      <c r="B983" s="6" t="s">
        <v>749</v>
      </c>
      <c r="C983" s="16">
        <v>0</v>
      </c>
    </row>
    <row r="984" spans="1:3" s="1" customFormat="1" ht="16.899999999999999" customHeight="1">
      <c r="A984" s="6">
        <v>2130602</v>
      </c>
      <c r="B984" s="6" t="s">
        <v>1171</v>
      </c>
      <c r="C984" s="16">
        <v>0</v>
      </c>
    </row>
    <row r="985" spans="1:3" s="1" customFormat="1" ht="16.899999999999999" customHeight="1">
      <c r="A985" s="6">
        <v>2130603</v>
      </c>
      <c r="B985" s="6" t="s">
        <v>1172</v>
      </c>
      <c r="C985" s="16">
        <v>0</v>
      </c>
    </row>
    <row r="986" spans="1:3" s="1" customFormat="1" ht="16.899999999999999" customHeight="1">
      <c r="A986" s="6">
        <v>2130604</v>
      </c>
      <c r="B986" s="6" t="s">
        <v>1173</v>
      </c>
      <c r="C986" s="16">
        <v>0</v>
      </c>
    </row>
    <row r="987" spans="1:3" s="1" customFormat="1" ht="16.899999999999999" customHeight="1">
      <c r="A987" s="6">
        <v>2130699</v>
      </c>
      <c r="B987" s="6" t="s">
        <v>1174</v>
      </c>
      <c r="C987" s="16">
        <v>0</v>
      </c>
    </row>
    <row r="988" spans="1:3" s="1" customFormat="1" ht="16.899999999999999" customHeight="1">
      <c r="A988" s="6">
        <v>21307</v>
      </c>
      <c r="B988" s="10" t="s">
        <v>1175</v>
      </c>
      <c r="C988" s="5">
        <f>SUM(C989:C994)</f>
        <v>671</v>
      </c>
    </row>
    <row r="989" spans="1:3" s="1" customFormat="1" ht="16.899999999999999" customHeight="1">
      <c r="A989" s="6">
        <v>2130701</v>
      </c>
      <c r="B989" s="6" t="s">
        <v>1176</v>
      </c>
      <c r="C989" s="16">
        <v>120</v>
      </c>
    </row>
    <row r="990" spans="1:3" s="1" customFormat="1" ht="16.899999999999999" customHeight="1">
      <c r="A990" s="6">
        <v>2130704</v>
      </c>
      <c r="B990" s="6" t="s">
        <v>1177</v>
      </c>
      <c r="C990" s="16">
        <v>0</v>
      </c>
    </row>
    <row r="991" spans="1:3" s="1" customFormat="1" ht="16.899999999999999" customHeight="1">
      <c r="A991" s="6">
        <v>2130705</v>
      </c>
      <c r="B991" s="6" t="s">
        <v>1178</v>
      </c>
      <c r="C991" s="16">
        <v>86</v>
      </c>
    </row>
    <row r="992" spans="1:3" s="1" customFormat="1" ht="16.899999999999999" customHeight="1">
      <c r="A992" s="6">
        <v>2130706</v>
      </c>
      <c r="B992" s="6" t="s">
        <v>1179</v>
      </c>
      <c r="C992" s="16">
        <v>196</v>
      </c>
    </row>
    <row r="993" spans="1:3" s="1" customFormat="1" ht="16.899999999999999" customHeight="1">
      <c r="A993" s="6">
        <v>2130707</v>
      </c>
      <c r="B993" s="6" t="s">
        <v>1180</v>
      </c>
      <c r="C993" s="16">
        <v>0</v>
      </c>
    </row>
    <row r="994" spans="1:3" s="1" customFormat="1" ht="16.899999999999999" customHeight="1">
      <c r="A994" s="6">
        <v>2130799</v>
      </c>
      <c r="B994" s="6" t="s">
        <v>1181</v>
      </c>
      <c r="C994" s="16">
        <v>269</v>
      </c>
    </row>
    <row r="995" spans="1:3" s="1" customFormat="1" ht="16.899999999999999" customHeight="1">
      <c r="A995" s="6">
        <v>21308</v>
      </c>
      <c r="B995" s="10" t="s">
        <v>1182</v>
      </c>
      <c r="C995" s="5">
        <f>SUM(C996:C1001)</f>
        <v>0</v>
      </c>
    </row>
    <row r="996" spans="1:3" s="1" customFormat="1" ht="16.899999999999999" customHeight="1">
      <c r="A996" s="6">
        <v>2130801</v>
      </c>
      <c r="B996" s="6" t="s">
        <v>1183</v>
      </c>
      <c r="C996" s="16">
        <v>0</v>
      </c>
    </row>
    <row r="997" spans="1:3" s="1" customFormat="1" ht="16.899999999999999" customHeight="1">
      <c r="A997" s="6">
        <v>2130802</v>
      </c>
      <c r="B997" s="6" t="s">
        <v>1184</v>
      </c>
      <c r="C997" s="16">
        <v>0</v>
      </c>
    </row>
    <row r="998" spans="1:3" s="1" customFormat="1" ht="16.899999999999999" customHeight="1">
      <c r="A998" s="6">
        <v>2130803</v>
      </c>
      <c r="B998" s="6" t="s">
        <v>1185</v>
      </c>
      <c r="C998" s="16">
        <v>0</v>
      </c>
    </row>
    <row r="999" spans="1:3" s="1" customFormat="1" ht="16.899999999999999" customHeight="1">
      <c r="A999" s="6">
        <v>2130804</v>
      </c>
      <c r="B999" s="6" t="s">
        <v>1186</v>
      </c>
      <c r="C999" s="16">
        <v>0</v>
      </c>
    </row>
    <row r="1000" spans="1:3" s="1" customFormat="1" ht="16.899999999999999" customHeight="1">
      <c r="A1000" s="6">
        <v>2130805</v>
      </c>
      <c r="B1000" s="6" t="s">
        <v>1187</v>
      </c>
      <c r="C1000" s="16">
        <v>0</v>
      </c>
    </row>
    <row r="1001" spans="1:3" s="1" customFormat="1" ht="16.899999999999999" customHeight="1">
      <c r="A1001" s="6">
        <v>2130899</v>
      </c>
      <c r="B1001" s="6" t="s">
        <v>1188</v>
      </c>
      <c r="C1001" s="16">
        <v>0</v>
      </c>
    </row>
    <row r="1002" spans="1:3" s="1" customFormat="1" ht="16.899999999999999" customHeight="1">
      <c r="A1002" s="6">
        <v>21309</v>
      </c>
      <c r="B1002" s="10" t="s">
        <v>1189</v>
      </c>
      <c r="C1002" s="5">
        <f>SUM(C1003:C1005)</f>
        <v>0</v>
      </c>
    </row>
    <row r="1003" spans="1:3" s="1" customFormat="1" ht="16.899999999999999" customHeight="1">
      <c r="A1003" s="6">
        <v>2130901</v>
      </c>
      <c r="B1003" s="6" t="s">
        <v>1190</v>
      </c>
      <c r="C1003" s="16">
        <v>0</v>
      </c>
    </row>
    <row r="1004" spans="1:3" s="1" customFormat="1" ht="16.899999999999999" customHeight="1">
      <c r="A1004" s="6">
        <v>2130902</v>
      </c>
      <c r="B1004" s="6" t="s">
        <v>1191</v>
      </c>
      <c r="C1004" s="16">
        <v>0</v>
      </c>
    </row>
    <row r="1005" spans="1:3" s="1" customFormat="1" ht="16.899999999999999" customHeight="1">
      <c r="A1005" s="6">
        <v>2130999</v>
      </c>
      <c r="B1005" s="6" t="s">
        <v>1192</v>
      </c>
      <c r="C1005" s="16">
        <v>0</v>
      </c>
    </row>
    <row r="1006" spans="1:3" s="1" customFormat="1" ht="16.899999999999999" customHeight="1">
      <c r="A1006" s="6">
        <v>21399</v>
      </c>
      <c r="B1006" s="10" t="s">
        <v>1193</v>
      </c>
      <c r="C1006" s="5">
        <f>C1007+C1008</f>
        <v>18</v>
      </c>
    </row>
    <row r="1007" spans="1:3" s="1" customFormat="1" ht="16.899999999999999" customHeight="1">
      <c r="A1007" s="6">
        <v>2139901</v>
      </c>
      <c r="B1007" s="6" t="s">
        <v>1194</v>
      </c>
      <c r="C1007" s="16">
        <v>0</v>
      </c>
    </row>
    <row r="1008" spans="1:3" s="1" customFormat="1" ht="16.899999999999999" customHeight="1">
      <c r="A1008" s="6">
        <v>2139999</v>
      </c>
      <c r="B1008" s="6" t="s">
        <v>1195</v>
      </c>
      <c r="C1008" s="16">
        <v>18</v>
      </c>
    </row>
    <row r="1009" spans="1:3" s="1" customFormat="1" ht="16.899999999999999" customHeight="1">
      <c r="A1009" s="6">
        <v>214</v>
      </c>
      <c r="B1009" s="10" t="s">
        <v>1196</v>
      </c>
      <c r="C1009" s="5">
        <f>SUM(C1010,C1040,C1050,C1060,C1065,C1072,C1077)</f>
        <v>977</v>
      </c>
    </row>
    <row r="1010" spans="1:3" s="1" customFormat="1" ht="16.899999999999999" customHeight="1">
      <c r="A1010" s="6">
        <v>21401</v>
      </c>
      <c r="B1010" s="10" t="s">
        <v>1197</v>
      </c>
      <c r="C1010" s="5">
        <f>SUM(C1011:C1039)</f>
        <v>77</v>
      </c>
    </row>
    <row r="1011" spans="1:3" s="1" customFormat="1" ht="16.899999999999999" customHeight="1">
      <c r="A1011" s="6">
        <v>2140101</v>
      </c>
      <c r="B1011" s="6" t="s">
        <v>415</v>
      </c>
      <c r="C1011" s="16">
        <v>0</v>
      </c>
    </row>
    <row r="1012" spans="1:3" s="1" customFormat="1" ht="16.899999999999999" customHeight="1">
      <c r="A1012" s="6">
        <v>2140102</v>
      </c>
      <c r="B1012" s="6" t="s">
        <v>416</v>
      </c>
      <c r="C1012" s="16">
        <v>0</v>
      </c>
    </row>
    <row r="1013" spans="1:3" s="1" customFormat="1" ht="16.899999999999999" customHeight="1">
      <c r="A1013" s="6">
        <v>2140103</v>
      </c>
      <c r="B1013" s="6" t="s">
        <v>417</v>
      </c>
      <c r="C1013" s="16">
        <v>0</v>
      </c>
    </row>
    <row r="1014" spans="1:3" s="1" customFormat="1" ht="16.899999999999999" customHeight="1">
      <c r="A1014" s="6">
        <v>2140104</v>
      </c>
      <c r="B1014" s="6" t="s">
        <v>1198</v>
      </c>
      <c r="C1014" s="16">
        <v>36</v>
      </c>
    </row>
    <row r="1015" spans="1:3" s="1" customFormat="1" ht="16.899999999999999" customHeight="1">
      <c r="A1015" s="6">
        <v>2140105</v>
      </c>
      <c r="B1015" s="6" t="s">
        <v>1199</v>
      </c>
      <c r="C1015" s="16">
        <v>0</v>
      </c>
    </row>
    <row r="1016" spans="1:3" s="1" customFormat="1" ht="16.899999999999999" customHeight="1">
      <c r="A1016" s="6">
        <v>2140106</v>
      </c>
      <c r="B1016" s="6" t="s">
        <v>1200</v>
      </c>
      <c r="C1016" s="16">
        <v>41</v>
      </c>
    </row>
    <row r="1017" spans="1:3" s="1" customFormat="1" ht="16.899999999999999" customHeight="1">
      <c r="A1017" s="6">
        <v>2140107</v>
      </c>
      <c r="B1017" s="6" t="s">
        <v>1201</v>
      </c>
      <c r="C1017" s="16">
        <v>0</v>
      </c>
    </row>
    <row r="1018" spans="1:3" s="1" customFormat="1" ht="16.899999999999999" customHeight="1">
      <c r="A1018" s="6">
        <v>2140108</v>
      </c>
      <c r="B1018" s="6" t="s">
        <v>1202</v>
      </c>
      <c r="C1018" s="16">
        <v>0</v>
      </c>
    </row>
    <row r="1019" spans="1:3" s="1" customFormat="1" ht="16.899999999999999" customHeight="1">
      <c r="A1019" s="6">
        <v>2140109</v>
      </c>
      <c r="B1019" s="6" t="s">
        <v>1203</v>
      </c>
      <c r="C1019" s="16">
        <v>0</v>
      </c>
    </row>
    <row r="1020" spans="1:3" s="1" customFormat="1" ht="16.899999999999999" customHeight="1">
      <c r="A1020" s="6">
        <v>2140110</v>
      </c>
      <c r="B1020" s="6" t="s">
        <v>1204</v>
      </c>
      <c r="C1020" s="16">
        <v>0</v>
      </c>
    </row>
    <row r="1021" spans="1:3" s="1" customFormat="1" ht="16.899999999999999" customHeight="1">
      <c r="A1021" s="6">
        <v>2140111</v>
      </c>
      <c r="B1021" s="6" t="s">
        <v>1205</v>
      </c>
      <c r="C1021" s="16">
        <v>0</v>
      </c>
    </row>
    <row r="1022" spans="1:3" s="1" customFormat="1" ht="16.899999999999999" customHeight="1">
      <c r="A1022" s="6">
        <v>2140112</v>
      </c>
      <c r="B1022" s="6" t="s">
        <v>1206</v>
      </c>
      <c r="C1022" s="16">
        <v>0</v>
      </c>
    </row>
    <row r="1023" spans="1:3" s="1" customFormat="1" ht="16.899999999999999" customHeight="1">
      <c r="A1023" s="6">
        <v>2140113</v>
      </c>
      <c r="B1023" s="6" t="s">
        <v>1207</v>
      </c>
      <c r="C1023" s="16">
        <v>0</v>
      </c>
    </row>
    <row r="1024" spans="1:3" s="1" customFormat="1" ht="16.899999999999999" customHeight="1">
      <c r="A1024" s="6">
        <v>2140114</v>
      </c>
      <c r="B1024" s="6" t="s">
        <v>1208</v>
      </c>
      <c r="C1024" s="16">
        <v>0</v>
      </c>
    </row>
    <row r="1025" spans="1:3" s="1" customFormat="1" ht="16.899999999999999" customHeight="1">
      <c r="A1025" s="6">
        <v>2140122</v>
      </c>
      <c r="B1025" s="6" t="s">
        <v>1209</v>
      </c>
      <c r="C1025" s="16">
        <v>0</v>
      </c>
    </row>
    <row r="1026" spans="1:3" s="1" customFormat="1" ht="16.899999999999999" customHeight="1">
      <c r="A1026" s="6">
        <v>2140123</v>
      </c>
      <c r="B1026" s="6" t="s">
        <v>1210</v>
      </c>
      <c r="C1026" s="16">
        <v>0</v>
      </c>
    </row>
    <row r="1027" spans="1:3" s="1" customFormat="1" ht="16.899999999999999" customHeight="1">
      <c r="A1027" s="6">
        <v>2140124</v>
      </c>
      <c r="B1027" s="6" t="s">
        <v>1211</v>
      </c>
      <c r="C1027" s="16">
        <v>0</v>
      </c>
    </row>
    <row r="1028" spans="1:3" s="1" customFormat="1" ht="16.899999999999999" customHeight="1">
      <c r="A1028" s="6">
        <v>2140125</v>
      </c>
      <c r="B1028" s="6" t="s">
        <v>1212</v>
      </c>
      <c r="C1028" s="16">
        <v>0</v>
      </c>
    </row>
    <row r="1029" spans="1:3" s="1" customFormat="1" ht="16.899999999999999" customHeight="1">
      <c r="A1029" s="6">
        <v>2140126</v>
      </c>
      <c r="B1029" s="6" t="s">
        <v>1213</v>
      </c>
      <c r="C1029" s="16">
        <v>0</v>
      </c>
    </row>
    <row r="1030" spans="1:3" s="1" customFormat="1" ht="16.899999999999999" customHeight="1">
      <c r="A1030" s="6">
        <v>2140127</v>
      </c>
      <c r="B1030" s="6" t="s">
        <v>1214</v>
      </c>
      <c r="C1030" s="16">
        <v>0</v>
      </c>
    </row>
    <row r="1031" spans="1:3" s="1" customFormat="1" ht="16.899999999999999" customHeight="1">
      <c r="A1031" s="6">
        <v>2140128</v>
      </c>
      <c r="B1031" s="6" t="s">
        <v>1215</v>
      </c>
      <c r="C1031" s="16">
        <v>0</v>
      </c>
    </row>
    <row r="1032" spans="1:3" s="1" customFormat="1" ht="16.899999999999999" customHeight="1">
      <c r="A1032" s="6">
        <v>2140129</v>
      </c>
      <c r="B1032" s="6" t="s">
        <v>1216</v>
      </c>
      <c r="C1032" s="16">
        <v>0</v>
      </c>
    </row>
    <row r="1033" spans="1:3" s="1" customFormat="1" ht="16.899999999999999" customHeight="1">
      <c r="A1033" s="6">
        <v>2140130</v>
      </c>
      <c r="B1033" s="6" t="s">
        <v>1217</v>
      </c>
      <c r="C1033" s="16">
        <v>0</v>
      </c>
    </row>
    <row r="1034" spans="1:3" s="1" customFormat="1" ht="16.899999999999999" customHeight="1">
      <c r="A1034" s="6">
        <v>2140131</v>
      </c>
      <c r="B1034" s="6" t="s">
        <v>1218</v>
      </c>
      <c r="C1034" s="16">
        <v>0</v>
      </c>
    </row>
    <row r="1035" spans="1:3" s="1" customFormat="1" ht="16.899999999999999" customHeight="1">
      <c r="A1035" s="6">
        <v>2140133</v>
      </c>
      <c r="B1035" s="6" t="s">
        <v>1219</v>
      </c>
      <c r="C1035" s="16">
        <v>0</v>
      </c>
    </row>
    <row r="1036" spans="1:3" s="1" customFormat="1" ht="16.899999999999999" customHeight="1">
      <c r="A1036" s="6">
        <v>2140136</v>
      </c>
      <c r="B1036" s="6" t="s">
        <v>1220</v>
      </c>
      <c r="C1036" s="16">
        <v>0</v>
      </c>
    </row>
    <row r="1037" spans="1:3" s="1" customFormat="1" ht="16.899999999999999" customHeight="1">
      <c r="A1037" s="6">
        <v>2140138</v>
      </c>
      <c r="B1037" s="6" t="s">
        <v>1221</v>
      </c>
      <c r="C1037" s="16">
        <v>0</v>
      </c>
    </row>
    <row r="1038" spans="1:3" s="1" customFormat="1" ht="16.899999999999999" customHeight="1">
      <c r="A1038" s="6">
        <v>2140139</v>
      </c>
      <c r="B1038" s="6" t="s">
        <v>1222</v>
      </c>
      <c r="C1038" s="16">
        <v>0</v>
      </c>
    </row>
    <row r="1039" spans="1:3" s="1" customFormat="1" ht="16.899999999999999" customHeight="1">
      <c r="A1039" s="6">
        <v>2140199</v>
      </c>
      <c r="B1039" s="6" t="s">
        <v>1223</v>
      </c>
      <c r="C1039" s="16">
        <v>0</v>
      </c>
    </row>
    <row r="1040" spans="1:3" s="1" customFormat="1" ht="16.899999999999999" customHeight="1">
      <c r="A1040" s="6">
        <v>21402</v>
      </c>
      <c r="B1040" s="10" t="s">
        <v>1224</v>
      </c>
      <c r="C1040" s="5">
        <f>SUM(C1041:C1049)</f>
        <v>900</v>
      </c>
    </row>
    <row r="1041" spans="1:3" s="1" customFormat="1" ht="16.899999999999999" customHeight="1">
      <c r="A1041" s="6">
        <v>2140201</v>
      </c>
      <c r="B1041" s="6" t="s">
        <v>415</v>
      </c>
      <c r="C1041" s="16">
        <v>0</v>
      </c>
    </row>
    <row r="1042" spans="1:3" s="1" customFormat="1" ht="16.899999999999999" customHeight="1">
      <c r="A1042" s="6">
        <v>2140202</v>
      </c>
      <c r="B1042" s="6" t="s">
        <v>416</v>
      </c>
      <c r="C1042" s="16">
        <v>0</v>
      </c>
    </row>
    <row r="1043" spans="1:3" s="1" customFormat="1" ht="16.899999999999999" customHeight="1">
      <c r="A1043" s="6">
        <v>2140203</v>
      </c>
      <c r="B1043" s="6" t="s">
        <v>417</v>
      </c>
      <c r="C1043" s="16">
        <v>0</v>
      </c>
    </row>
    <row r="1044" spans="1:3" s="1" customFormat="1" ht="16.899999999999999" customHeight="1">
      <c r="A1044" s="6">
        <v>2140204</v>
      </c>
      <c r="B1044" s="6" t="s">
        <v>1225</v>
      </c>
      <c r="C1044" s="16">
        <v>900</v>
      </c>
    </row>
    <row r="1045" spans="1:3" s="1" customFormat="1" ht="16.899999999999999" customHeight="1">
      <c r="A1045" s="6">
        <v>2140205</v>
      </c>
      <c r="B1045" s="6" t="s">
        <v>1226</v>
      </c>
      <c r="C1045" s="16">
        <v>0</v>
      </c>
    </row>
    <row r="1046" spans="1:3" s="1" customFormat="1" ht="16.899999999999999" customHeight="1">
      <c r="A1046" s="6">
        <v>2140206</v>
      </c>
      <c r="B1046" s="6" t="s">
        <v>1227</v>
      </c>
      <c r="C1046" s="16">
        <v>0</v>
      </c>
    </row>
    <row r="1047" spans="1:3" s="1" customFormat="1" ht="16.899999999999999" customHeight="1">
      <c r="A1047" s="6">
        <v>2140207</v>
      </c>
      <c r="B1047" s="6" t="s">
        <v>1228</v>
      </c>
      <c r="C1047" s="16">
        <v>0</v>
      </c>
    </row>
    <row r="1048" spans="1:3" s="1" customFormat="1" ht="16.899999999999999" customHeight="1">
      <c r="A1048" s="6">
        <v>2140208</v>
      </c>
      <c r="B1048" s="6" t="s">
        <v>1229</v>
      </c>
      <c r="C1048" s="16">
        <v>0</v>
      </c>
    </row>
    <row r="1049" spans="1:3" s="1" customFormat="1" ht="16.899999999999999" customHeight="1">
      <c r="A1049" s="6">
        <v>2140299</v>
      </c>
      <c r="B1049" s="6" t="s">
        <v>1230</v>
      </c>
      <c r="C1049" s="16">
        <v>0</v>
      </c>
    </row>
    <row r="1050" spans="1:3" s="1" customFormat="1" ht="16.899999999999999" customHeight="1">
      <c r="A1050" s="6">
        <v>21403</v>
      </c>
      <c r="B1050" s="10" t="s">
        <v>1231</v>
      </c>
      <c r="C1050" s="5">
        <f>SUM(C1051:C1059)</f>
        <v>0</v>
      </c>
    </row>
    <row r="1051" spans="1:3" s="1" customFormat="1" ht="16.899999999999999" customHeight="1">
      <c r="A1051" s="6">
        <v>2140301</v>
      </c>
      <c r="B1051" s="6" t="s">
        <v>415</v>
      </c>
      <c r="C1051" s="16">
        <v>0</v>
      </c>
    </row>
    <row r="1052" spans="1:3" s="1" customFormat="1" ht="16.899999999999999" customHeight="1">
      <c r="A1052" s="6">
        <v>2140302</v>
      </c>
      <c r="B1052" s="6" t="s">
        <v>416</v>
      </c>
      <c r="C1052" s="16">
        <v>0</v>
      </c>
    </row>
    <row r="1053" spans="1:3" s="1" customFormat="1" ht="16.899999999999999" customHeight="1">
      <c r="A1053" s="6">
        <v>2140303</v>
      </c>
      <c r="B1053" s="6" t="s">
        <v>417</v>
      </c>
      <c r="C1053" s="16">
        <v>0</v>
      </c>
    </row>
    <row r="1054" spans="1:3" s="1" customFormat="1" ht="16.899999999999999" customHeight="1">
      <c r="A1054" s="6">
        <v>2140304</v>
      </c>
      <c r="B1054" s="6" t="s">
        <v>1232</v>
      </c>
      <c r="C1054" s="16">
        <v>0</v>
      </c>
    </row>
    <row r="1055" spans="1:3" s="1" customFormat="1" ht="16.899999999999999" customHeight="1">
      <c r="A1055" s="6">
        <v>2140305</v>
      </c>
      <c r="B1055" s="6" t="s">
        <v>1233</v>
      </c>
      <c r="C1055" s="16">
        <v>0</v>
      </c>
    </row>
    <row r="1056" spans="1:3" s="1" customFormat="1" ht="16.899999999999999" customHeight="1">
      <c r="A1056" s="6">
        <v>2140306</v>
      </c>
      <c r="B1056" s="6" t="s">
        <v>1234</v>
      </c>
      <c r="C1056" s="16">
        <v>0</v>
      </c>
    </row>
    <row r="1057" spans="1:3" s="1" customFormat="1" ht="16.899999999999999" customHeight="1">
      <c r="A1057" s="6">
        <v>2140307</v>
      </c>
      <c r="B1057" s="6" t="s">
        <v>1235</v>
      </c>
      <c r="C1057" s="16">
        <v>0</v>
      </c>
    </row>
    <row r="1058" spans="1:3" s="1" customFormat="1" ht="16.899999999999999" customHeight="1">
      <c r="A1058" s="6">
        <v>2140308</v>
      </c>
      <c r="B1058" s="6" t="s">
        <v>1236</v>
      </c>
      <c r="C1058" s="16">
        <v>0</v>
      </c>
    </row>
    <row r="1059" spans="1:3" s="1" customFormat="1" ht="16.899999999999999" customHeight="1">
      <c r="A1059" s="6">
        <v>2140399</v>
      </c>
      <c r="B1059" s="6" t="s">
        <v>1237</v>
      </c>
      <c r="C1059" s="16">
        <v>0</v>
      </c>
    </row>
    <row r="1060" spans="1:3" s="1" customFormat="1" ht="16.899999999999999" customHeight="1">
      <c r="A1060" s="6">
        <v>21404</v>
      </c>
      <c r="B1060" s="10" t="s">
        <v>1238</v>
      </c>
      <c r="C1060" s="5">
        <f>SUM(C1061:C1064)</f>
        <v>0</v>
      </c>
    </row>
    <row r="1061" spans="1:3" s="1" customFormat="1" ht="16.899999999999999" customHeight="1">
      <c r="A1061" s="6">
        <v>2140401</v>
      </c>
      <c r="B1061" s="6" t="s">
        <v>1239</v>
      </c>
      <c r="C1061" s="16">
        <v>0</v>
      </c>
    </row>
    <row r="1062" spans="1:3" s="1" customFormat="1" ht="16.899999999999999" customHeight="1">
      <c r="A1062" s="6">
        <v>2140402</v>
      </c>
      <c r="B1062" s="6" t="s">
        <v>1240</v>
      </c>
      <c r="C1062" s="16">
        <v>0</v>
      </c>
    </row>
    <row r="1063" spans="1:3" s="1" customFormat="1" ht="16.899999999999999" customHeight="1">
      <c r="A1063" s="6">
        <v>2140403</v>
      </c>
      <c r="B1063" s="6" t="s">
        <v>1241</v>
      </c>
      <c r="C1063" s="16">
        <v>0</v>
      </c>
    </row>
    <row r="1064" spans="1:3" s="1" customFormat="1" ht="16.899999999999999" customHeight="1">
      <c r="A1064" s="6">
        <v>2140499</v>
      </c>
      <c r="B1064" s="6" t="s">
        <v>1242</v>
      </c>
      <c r="C1064" s="16">
        <v>0</v>
      </c>
    </row>
    <row r="1065" spans="1:3" s="1" customFormat="1" ht="16.899999999999999" customHeight="1">
      <c r="A1065" s="6">
        <v>21405</v>
      </c>
      <c r="B1065" s="10" t="s">
        <v>1243</v>
      </c>
      <c r="C1065" s="5">
        <f>SUM(C1066:C1071)</f>
        <v>0</v>
      </c>
    </row>
    <row r="1066" spans="1:3" s="1" customFormat="1" ht="16.899999999999999" customHeight="1">
      <c r="A1066" s="6">
        <v>2140501</v>
      </c>
      <c r="B1066" s="6" t="s">
        <v>415</v>
      </c>
      <c r="C1066" s="16">
        <v>0</v>
      </c>
    </row>
    <row r="1067" spans="1:3" s="1" customFormat="1" ht="16.899999999999999" customHeight="1">
      <c r="A1067" s="6">
        <v>2140502</v>
      </c>
      <c r="B1067" s="6" t="s">
        <v>416</v>
      </c>
      <c r="C1067" s="16">
        <v>0</v>
      </c>
    </row>
    <row r="1068" spans="1:3" s="1" customFormat="1" ht="16.899999999999999" customHeight="1">
      <c r="A1068" s="6">
        <v>2140503</v>
      </c>
      <c r="B1068" s="6" t="s">
        <v>417</v>
      </c>
      <c r="C1068" s="16">
        <v>0</v>
      </c>
    </row>
    <row r="1069" spans="1:3" s="1" customFormat="1" ht="16.899999999999999" customHeight="1">
      <c r="A1069" s="6">
        <v>2140504</v>
      </c>
      <c r="B1069" s="6" t="s">
        <v>1229</v>
      </c>
      <c r="C1069" s="16">
        <v>0</v>
      </c>
    </row>
    <row r="1070" spans="1:3" s="1" customFormat="1" ht="16.899999999999999" customHeight="1">
      <c r="A1070" s="6">
        <v>2140505</v>
      </c>
      <c r="B1070" s="6" t="s">
        <v>1244</v>
      </c>
      <c r="C1070" s="16">
        <v>0</v>
      </c>
    </row>
    <row r="1071" spans="1:3" s="1" customFormat="1" ht="16.899999999999999" customHeight="1">
      <c r="A1071" s="6">
        <v>2140599</v>
      </c>
      <c r="B1071" s="6" t="s">
        <v>1245</v>
      </c>
      <c r="C1071" s="16">
        <v>0</v>
      </c>
    </row>
    <row r="1072" spans="1:3" s="1" customFormat="1" ht="16.899999999999999" customHeight="1">
      <c r="A1072" s="6">
        <v>21406</v>
      </c>
      <c r="B1072" s="10" t="s">
        <v>1246</v>
      </c>
      <c r="C1072" s="5">
        <f>SUM(C1073:C1076)</f>
        <v>0</v>
      </c>
    </row>
    <row r="1073" spans="1:3" s="1" customFormat="1" ht="16.899999999999999" customHeight="1">
      <c r="A1073" s="6">
        <v>2140601</v>
      </c>
      <c r="B1073" s="6" t="s">
        <v>1247</v>
      </c>
      <c r="C1073" s="16">
        <v>0</v>
      </c>
    </row>
    <row r="1074" spans="1:3" s="1" customFormat="1" ht="16.899999999999999" customHeight="1">
      <c r="A1074" s="6">
        <v>2140602</v>
      </c>
      <c r="B1074" s="6" t="s">
        <v>1248</v>
      </c>
      <c r="C1074" s="16">
        <v>0</v>
      </c>
    </row>
    <row r="1075" spans="1:3" s="1" customFormat="1" ht="16.899999999999999" customHeight="1">
      <c r="A1075" s="6">
        <v>2140603</v>
      </c>
      <c r="B1075" s="6" t="s">
        <v>1329</v>
      </c>
      <c r="C1075" s="16">
        <v>0</v>
      </c>
    </row>
    <row r="1076" spans="1:3" s="1" customFormat="1" ht="16.899999999999999" customHeight="1">
      <c r="A1076" s="6">
        <v>2140699</v>
      </c>
      <c r="B1076" s="6" t="s">
        <v>1330</v>
      </c>
      <c r="C1076" s="16">
        <v>0</v>
      </c>
    </row>
    <row r="1077" spans="1:3" s="1" customFormat="1" ht="16.899999999999999" customHeight="1">
      <c r="A1077" s="6">
        <v>21499</v>
      </c>
      <c r="B1077" s="10" t="s">
        <v>1331</v>
      </c>
      <c r="C1077" s="5">
        <f>SUM(C1078:C1079)</f>
        <v>0</v>
      </c>
    </row>
    <row r="1078" spans="1:3" s="1" customFormat="1" ht="16.899999999999999" customHeight="1">
      <c r="A1078" s="6">
        <v>2149901</v>
      </c>
      <c r="B1078" s="6" t="s">
        <v>1332</v>
      </c>
      <c r="C1078" s="16">
        <v>0</v>
      </c>
    </row>
    <row r="1079" spans="1:3" s="1" customFormat="1" ht="16.899999999999999" customHeight="1">
      <c r="A1079" s="6">
        <v>2149999</v>
      </c>
      <c r="B1079" s="6" t="s">
        <v>1333</v>
      </c>
      <c r="C1079" s="16">
        <v>0</v>
      </c>
    </row>
    <row r="1080" spans="1:3" s="1" customFormat="1" ht="17.25" customHeight="1">
      <c r="A1080" s="6">
        <v>215</v>
      </c>
      <c r="B1080" s="10" t="s">
        <v>1334</v>
      </c>
      <c r="C1080" s="5">
        <f>SUM(C1081,C1091,C1107,C1112,C1126,C1135,C1142,C1149)</f>
        <v>2376</v>
      </c>
    </row>
    <row r="1081" spans="1:3" s="1" customFormat="1" ht="16.899999999999999" customHeight="1">
      <c r="A1081" s="6">
        <v>21501</v>
      </c>
      <c r="B1081" s="10" t="s">
        <v>1335</v>
      </c>
      <c r="C1081" s="5">
        <f>SUM(C1082:C1090)</f>
        <v>0</v>
      </c>
    </row>
    <row r="1082" spans="1:3" s="1" customFormat="1" ht="16.899999999999999" customHeight="1">
      <c r="A1082" s="6">
        <v>2150101</v>
      </c>
      <c r="B1082" s="6" t="s">
        <v>415</v>
      </c>
      <c r="C1082" s="16">
        <v>0</v>
      </c>
    </row>
    <row r="1083" spans="1:3" s="1" customFormat="1" ht="16.899999999999999" customHeight="1">
      <c r="A1083" s="6">
        <v>2150102</v>
      </c>
      <c r="B1083" s="6" t="s">
        <v>416</v>
      </c>
      <c r="C1083" s="16">
        <v>0</v>
      </c>
    </row>
    <row r="1084" spans="1:3" s="1" customFormat="1" ht="16.899999999999999" customHeight="1">
      <c r="A1084" s="6">
        <v>2150103</v>
      </c>
      <c r="B1084" s="6" t="s">
        <v>417</v>
      </c>
      <c r="C1084" s="16">
        <v>0</v>
      </c>
    </row>
    <row r="1085" spans="1:3" s="1" customFormat="1" ht="16.899999999999999" customHeight="1">
      <c r="A1085" s="6">
        <v>2150104</v>
      </c>
      <c r="B1085" s="6" t="s">
        <v>1336</v>
      </c>
      <c r="C1085" s="16">
        <v>0</v>
      </c>
    </row>
    <row r="1086" spans="1:3" s="1" customFormat="1" ht="16.899999999999999" customHeight="1">
      <c r="A1086" s="6">
        <v>2150105</v>
      </c>
      <c r="B1086" s="6" t="s">
        <v>1337</v>
      </c>
      <c r="C1086" s="16">
        <v>0</v>
      </c>
    </row>
    <row r="1087" spans="1:3" s="1" customFormat="1" ht="16.899999999999999" customHeight="1">
      <c r="A1087" s="6">
        <v>2150106</v>
      </c>
      <c r="B1087" s="6" t="s">
        <v>1338</v>
      </c>
      <c r="C1087" s="16">
        <v>0</v>
      </c>
    </row>
    <row r="1088" spans="1:3" s="1" customFormat="1" ht="16.899999999999999" customHeight="1">
      <c r="A1088" s="6">
        <v>2150107</v>
      </c>
      <c r="B1088" s="6" t="s">
        <v>1339</v>
      </c>
      <c r="C1088" s="16">
        <v>0</v>
      </c>
    </row>
    <row r="1089" spans="1:3" s="1" customFormat="1" ht="16.899999999999999" customHeight="1">
      <c r="A1089" s="6">
        <v>2150108</v>
      </c>
      <c r="B1089" s="6" t="s">
        <v>1340</v>
      </c>
      <c r="C1089" s="16">
        <v>0</v>
      </c>
    </row>
    <row r="1090" spans="1:3" s="1" customFormat="1" ht="16.899999999999999" customHeight="1">
      <c r="A1090" s="6">
        <v>2150199</v>
      </c>
      <c r="B1090" s="6" t="s">
        <v>1341</v>
      </c>
      <c r="C1090" s="16">
        <v>0</v>
      </c>
    </row>
    <row r="1091" spans="1:3" s="1" customFormat="1" ht="16.899999999999999" customHeight="1">
      <c r="A1091" s="6">
        <v>21502</v>
      </c>
      <c r="B1091" s="10" t="s">
        <v>1342</v>
      </c>
      <c r="C1091" s="5">
        <f>SUM(C1092:C1106)</f>
        <v>0</v>
      </c>
    </row>
    <row r="1092" spans="1:3" s="1" customFormat="1" ht="16.899999999999999" customHeight="1">
      <c r="A1092" s="6">
        <v>2150201</v>
      </c>
      <c r="B1092" s="6" t="s">
        <v>415</v>
      </c>
      <c r="C1092" s="16">
        <v>0</v>
      </c>
    </row>
    <row r="1093" spans="1:3" s="1" customFormat="1" ht="16.899999999999999" customHeight="1">
      <c r="A1093" s="6">
        <v>2150202</v>
      </c>
      <c r="B1093" s="6" t="s">
        <v>416</v>
      </c>
      <c r="C1093" s="16">
        <v>0</v>
      </c>
    </row>
    <row r="1094" spans="1:3" s="1" customFormat="1" ht="16.899999999999999" customHeight="1">
      <c r="A1094" s="6">
        <v>2150203</v>
      </c>
      <c r="B1094" s="6" t="s">
        <v>417</v>
      </c>
      <c r="C1094" s="16">
        <v>0</v>
      </c>
    </row>
    <row r="1095" spans="1:3" s="1" customFormat="1" ht="16.899999999999999" customHeight="1">
      <c r="A1095" s="6">
        <v>2150204</v>
      </c>
      <c r="B1095" s="6" t="s">
        <v>1343</v>
      </c>
      <c r="C1095" s="16">
        <v>0</v>
      </c>
    </row>
    <row r="1096" spans="1:3" s="1" customFormat="1" ht="16.899999999999999" customHeight="1">
      <c r="A1096" s="6">
        <v>2150205</v>
      </c>
      <c r="B1096" s="6" t="s">
        <v>1344</v>
      </c>
      <c r="C1096" s="16">
        <v>0</v>
      </c>
    </row>
    <row r="1097" spans="1:3" s="1" customFormat="1" ht="16.899999999999999" customHeight="1">
      <c r="A1097" s="6">
        <v>2150206</v>
      </c>
      <c r="B1097" s="6" t="s">
        <v>1345</v>
      </c>
      <c r="C1097" s="16">
        <v>0</v>
      </c>
    </row>
    <row r="1098" spans="1:3" s="1" customFormat="1" ht="16.899999999999999" customHeight="1">
      <c r="A1098" s="6">
        <v>2150207</v>
      </c>
      <c r="B1098" s="6" t="s">
        <v>1346</v>
      </c>
      <c r="C1098" s="16">
        <v>0</v>
      </c>
    </row>
    <row r="1099" spans="1:3" s="1" customFormat="1" ht="16.899999999999999" customHeight="1">
      <c r="A1099" s="6">
        <v>2150208</v>
      </c>
      <c r="B1099" s="6" t="s">
        <v>1347</v>
      </c>
      <c r="C1099" s="16">
        <v>0</v>
      </c>
    </row>
    <row r="1100" spans="1:3" s="1" customFormat="1" ht="16.899999999999999" customHeight="1">
      <c r="A1100" s="6">
        <v>2150209</v>
      </c>
      <c r="B1100" s="6" t="s">
        <v>1348</v>
      </c>
      <c r="C1100" s="16">
        <v>0</v>
      </c>
    </row>
    <row r="1101" spans="1:3" s="1" customFormat="1" ht="16.899999999999999" customHeight="1">
      <c r="A1101" s="6">
        <v>2150210</v>
      </c>
      <c r="B1101" s="6" t="s">
        <v>1349</v>
      </c>
      <c r="C1101" s="16">
        <v>0</v>
      </c>
    </row>
    <row r="1102" spans="1:3" s="1" customFormat="1" ht="16.899999999999999" customHeight="1">
      <c r="A1102" s="6">
        <v>2150212</v>
      </c>
      <c r="B1102" s="6" t="s">
        <v>1350</v>
      </c>
      <c r="C1102" s="16">
        <v>0</v>
      </c>
    </row>
    <row r="1103" spans="1:3" s="1" customFormat="1" ht="16.899999999999999" customHeight="1">
      <c r="A1103" s="6">
        <v>2150213</v>
      </c>
      <c r="B1103" s="6" t="s">
        <v>1351</v>
      </c>
      <c r="C1103" s="16">
        <v>0</v>
      </c>
    </row>
    <row r="1104" spans="1:3" s="1" customFormat="1" ht="16.899999999999999" customHeight="1">
      <c r="A1104" s="6">
        <v>2150214</v>
      </c>
      <c r="B1104" s="6" t="s">
        <v>1352</v>
      </c>
      <c r="C1104" s="16">
        <v>0</v>
      </c>
    </row>
    <row r="1105" spans="1:3" s="1" customFormat="1" ht="16.899999999999999" customHeight="1">
      <c r="A1105" s="6">
        <v>2150215</v>
      </c>
      <c r="B1105" s="6" t="s">
        <v>1353</v>
      </c>
      <c r="C1105" s="16">
        <v>0</v>
      </c>
    </row>
    <row r="1106" spans="1:3" s="1" customFormat="1" ht="16.899999999999999" customHeight="1">
      <c r="A1106" s="6">
        <v>2150299</v>
      </c>
      <c r="B1106" s="6" t="s">
        <v>1354</v>
      </c>
      <c r="C1106" s="16">
        <v>0</v>
      </c>
    </row>
    <row r="1107" spans="1:3" s="1" customFormat="1" ht="16.899999999999999" customHeight="1">
      <c r="A1107" s="6">
        <v>21503</v>
      </c>
      <c r="B1107" s="10" t="s">
        <v>1355</v>
      </c>
      <c r="C1107" s="5">
        <f>SUM(C1108:C1111)</f>
        <v>0</v>
      </c>
    </row>
    <row r="1108" spans="1:3" s="1" customFormat="1" ht="16.899999999999999" customHeight="1">
      <c r="A1108" s="6">
        <v>2150301</v>
      </c>
      <c r="B1108" s="6" t="s">
        <v>415</v>
      </c>
      <c r="C1108" s="16">
        <v>0</v>
      </c>
    </row>
    <row r="1109" spans="1:3" s="1" customFormat="1" ht="16.899999999999999" customHeight="1">
      <c r="A1109" s="6">
        <v>2150302</v>
      </c>
      <c r="B1109" s="6" t="s">
        <v>416</v>
      </c>
      <c r="C1109" s="16">
        <v>0</v>
      </c>
    </row>
    <row r="1110" spans="1:3" s="1" customFormat="1" ht="16.899999999999999" customHeight="1">
      <c r="A1110" s="6">
        <v>2150303</v>
      </c>
      <c r="B1110" s="6" t="s">
        <v>417</v>
      </c>
      <c r="C1110" s="16">
        <v>0</v>
      </c>
    </row>
    <row r="1111" spans="1:3" s="1" customFormat="1" ht="16.899999999999999" customHeight="1">
      <c r="A1111" s="6">
        <v>2150399</v>
      </c>
      <c r="B1111" s="6" t="s">
        <v>1356</v>
      </c>
      <c r="C1111" s="16">
        <v>0</v>
      </c>
    </row>
    <row r="1112" spans="1:3" s="1" customFormat="1" ht="16.899999999999999" customHeight="1">
      <c r="A1112" s="6">
        <v>21505</v>
      </c>
      <c r="B1112" s="10" t="s">
        <v>1357</v>
      </c>
      <c r="C1112" s="5">
        <f>SUM(C1113:C1125)</f>
        <v>0</v>
      </c>
    </row>
    <row r="1113" spans="1:3" s="1" customFormat="1" ht="16.899999999999999" customHeight="1">
      <c r="A1113" s="6">
        <v>2150501</v>
      </c>
      <c r="B1113" s="6" t="s">
        <v>415</v>
      </c>
      <c r="C1113" s="16">
        <v>0</v>
      </c>
    </row>
    <row r="1114" spans="1:3" s="1" customFormat="1" ht="16.899999999999999" customHeight="1">
      <c r="A1114" s="6">
        <v>2150502</v>
      </c>
      <c r="B1114" s="6" t="s">
        <v>416</v>
      </c>
      <c r="C1114" s="16">
        <v>0</v>
      </c>
    </row>
    <row r="1115" spans="1:3" s="1" customFormat="1" ht="16.899999999999999" customHeight="1">
      <c r="A1115" s="6">
        <v>2150503</v>
      </c>
      <c r="B1115" s="6" t="s">
        <v>417</v>
      </c>
      <c r="C1115" s="16">
        <v>0</v>
      </c>
    </row>
    <row r="1116" spans="1:3" s="1" customFormat="1" ht="16.899999999999999" customHeight="1">
      <c r="A1116" s="6">
        <v>2150505</v>
      </c>
      <c r="B1116" s="6" t="s">
        <v>1358</v>
      </c>
      <c r="C1116" s="16">
        <v>0</v>
      </c>
    </row>
    <row r="1117" spans="1:3" s="1" customFormat="1" ht="16.899999999999999" customHeight="1">
      <c r="A1117" s="6">
        <v>2150506</v>
      </c>
      <c r="B1117" s="6" t="s">
        <v>1359</v>
      </c>
      <c r="C1117" s="16">
        <v>0</v>
      </c>
    </row>
    <row r="1118" spans="1:3" s="1" customFormat="1" ht="16.899999999999999" customHeight="1">
      <c r="A1118" s="6">
        <v>2150507</v>
      </c>
      <c r="B1118" s="6" t="s">
        <v>1360</v>
      </c>
      <c r="C1118" s="16">
        <v>0</v>
      </c>
    </row>
    <row r="1119" spans="1:3" s="1" customFormat="1" ht="16.899999999999999" customHeight="1">
      <c r="A1119" s="6">
        <v>2150508</v>
      </c>
      <c r="B1119" s="6" t="s">
        <v>1361</v>
      </c>
      <c r="C1119" s="16">
        <v>0</v>
      </c>
    </row>
    <row r="1120" spans="1:3" s="1" customFormat="1" ht="16.899999999999999" customHeight="1">
      <c r="A1120" s="6">
        <v>2150509</v>
      </c>
      <c r="B1120" s="6" t="s">
        <v>1362</v>
      </c>
      <c r="C1120" s="16">
        <v>0</v>
      </c>
    </row>
    <row r="1121" spans="1:3" s="1" customFormat="1" ht="16.899999999999999" customHeight="1">
      <c r="A1121" s="6">
        <v>2150510</v>
      </c>
      <c r="B1121" s="6" t="s">
        <v>1363</v>
      </c>
      <c r="C1121" s="16">
        <v>0</v>
      </c>
    </row>
    <row r="1122" spans="1:3" s="1" customFormat="1" ht="16.899999999999999" customHeight="1">
      <c r="A1122" s="6">
        <v>2150511</v>
      </c>
      <c r="B1122" s="6" t="s">
        <v>1364</v>
      </c>
      <c r="C1122" s="16">
        <v>0</v>
      </c>
    </row>
    <row r="1123" spans="1:3" s="1" customFormat="1" ht="16.899999999999999" customHeight="1">
      <c r="A1123" s="6">
        <v>2150513</v>
      </c>
      <c r="B1123" s="6" t="s">
        <v>1229</v>
      </c>
      <c r="C1123" s="16">
        <v>0</v>
      </c>
    </row>
    <row r="1124" spans="1:3" s="1" customFormat="1" ht="16.899999999999999" customHeight="1">
      <c r="A1124" s="6">
        <v>2150515</v>
      </c>
      <c r="B1124" s="6" t="s">
        <v>1365</v>
      </c>
      <c r="C1124" s="16">
        <v>0</v>
      </c>
    </row>
    <row r="1125" spans="1:3" s="1" customFormat="1" ht="16.899999999999999" customHeight="1">
      <c r="A1125" s="6">
        <v>2150599</v>
      </c>
      <c r="B1125" s="6" t="s">
        <v>1366</v>
      </c>
      <c r="C1125" s="16">
        <v>0</v>
      </c>
    </row>
    <row r="1126" spans="1:3" s="1" customFormat="1" ht="16.899999999999999" customHeight="1">
      <c r="A1126" s="6">
        <v>21506</v>
      </c>
      <c r="B1126" s="10" t="s">
        <v>1367</v>
      </c>
      <c r="C1126" s="5">
        <f>SUM(C1127:C1134)</f>
        <v>27</v>
      </c>
    </row>
    <row r="1127" spans="1:3" s="1" customFormat="1" ht="16.899999999999999" customHeight="1">
      <c r="A1127" s="6">
        <v>2150601</v>
      </c>
      <c r="B1127" s="6" t="s">
        <v>415</v>
      </c>
      <c r="C1127" s="16">
        <v>0</v>
      </c>
    </row>
    <row r="1128" spans="1:3" s="1" customFormat="1" ht="16.899999999999999" customHeight="1">
      <c r="A1128" s="6">
        <v>2150602</v>
      </c>
      <c r="B1128" s="6" t="s">
        <v>416</v>
      </c>
      <c r="C1128" s="16">
        <v>0</v>
      </c>
    </row>
    <row r="1129" spans="1:3" s="1" customFormat="1" ht="16.899999999999999" customHeight="1">
      <c r="A1129" s="6">
        <v>2150603</v>
      </c>
      <c r="B1129" s="6" t="s">
        <v>417</v>
      </c>
      <c r="C1129" s="16">
        <v>0</v>
      </c>
    </row>
    <row r="1130" spans="1:3" s="1" customFormat="1" ht="16.899999999999999" customHeight="1">
      <c r="A1130" s="6">
        <v>2150604</v>
      </c>
      <c r="B1130" s="6" t="s">
        <v>1368</v>
      </c>
      <c r="C1130" s="16">
        <v>0</v>
      </c>
    </row>
    <row r="1131" spans="1:3" s="1" customFormat="1" ht="16.899999999999999" customHeight="1">
      <c r="A1131" s="6">
        <v>2150605</v>
      </c>
      <c r="B1131" s="6" t="s">
        <v>1369</v>
      </c>
      <c r="C1131" s="16">
        <v>0</v>
      </c>
    </row>
    <row r="1132" spans="1:3" s="1" customFormat="1" ht="16.899999999999999" customHeight="1">
      <c r="A1132" s="6">
        <v>2150606</v>
      </c>
      <c r="B1132" s="6" t="s">
        <v>1370</v>
      </c>
      <c r="C1132" s="16">
        <v>0</v>
      </c>
    </row>
    <row r="1133" spans="1:3" s="1" customFormat="1" ht="16.899999999999999" customHeight="1">
      <c r="A1133" s="6">
        <v>2150607</v>
      </c>
      <c r="B1133" s="6" t="s">
        <v>1371</v>
      </c>
      <c r="C1133" s="16">
        <v>0</v>
      </c>
    </row>
    <row r="1134" spans="1:3" s="1" customFormat="1" ht="16.899999999999999" customHeight="1">
      <c r="A1134" s="6">
        <v>2150699</v>
      </c>
      <c r="B1134" s="6" t="s">
        <v>1372</v>
      </c>
      <c r="C1134" s="16">
        <v>27</v>
      </c>
    </row>
    <row r="1135" spans="1:3" s="1" customFormat="1" ht="16.899999999999999" customHeight="1">
      <c r="A1135" s="6">
        <v>21507</v>
      </c>
      <c r="B1135" s="10" t="s">
        <v>1373</v>
      </c>
      <c r="C1135" s="5">
        <f>SUM(C1136:C1141)</f>
        <v>0</v>
      </c>
    </row>
    <row r="1136" spans="1:3" s="1" customFormat="1" ht="16.899999999999999" customHeight="1">
      <c r="A1136" s="6">
        <v>2150701</v>
      </c>
      <c r="B1136" s="6" t="s">
        <v>415</v>
      </c>
      <c r="C1136" s="16">
        <v>0</v>
      </c>
    </row>
    <row r="1137" spans="1:3" s="1" customFormat="1" ht="16.899999999999999" customHeight="1">
      <c r="A1137" s="6">
        <v>2150702</v>
      </c>
      <c r="B1137" s="6" t="s">
        <v>416</v>
      </c>
      <c r="C1137" s="16">
        <v>0</v>
      </c>
    </row>
    <row r="1138" spans="1:3" s="1" customFormat="1" ht="16.899999999999999" customHeight="1">
      <c r="A1138" s="6">
        <v>2150703</v>
      </c>
      <c r="B1138" s="6" t="s">
        <v>417</v>
      </c>
      <c r="C1138" s="16">
        <v>0</v>
      </c>
    </row>
    <row r="1139" spans="1:3" s="1" customFormat="1" ht="16.899999999999999" customHeight="1">
      <c r="A1139" s="6">
        <v>2150704</v>
      </c>
      <c r="B1139" s="6" t="s">
        <v>1374</v>
      </c>
      <c r="C1139" s="16">
        <v>0</v>
      </c>
    </row>
    <row r="1140" spans="1:3" s="1" customFormat="1" ht="16.899999999999999" customHeight="1">
      <c r="A1140" s="6">
        <v>2150705</v>
      </c>
      <c r="B1140" s="6" t="s">
        <v>1375</v>
      </c>
      <c r="C1140" s="16">
        <v>0</v>
      </c>
    </row>
    <row r="1141" spans="1:3" s="1" customFormat="1" ht="16.899999999999999" customHeight="1">
      <c r="A1141" s="6">
        <v>2150799</v>
      </c>
      <c r="B1141" s="6" t="s">
        <v>1376</v>
      </c>
      <c r="C1141" s="16">
        <v>0</v>
      </c>
    </row>
    <row r="1142" spans="1:3" s="1" customFormat="1" ht="16.899999999999999" customHeight="1">
      <c r="A1142" s="6">
        <v>21508</v>
      </c>
      <c r="B1142" s="10" t="s">
        <v>1377</v>
      </c>
      <c r="C1142" s="5">
        <f>SUM(C1143:C1148)</f>
        <v>2349</v>
      </c>
    </row>
    <row r="1143" spans="1:3" s="1" customFormat="1" ht="16.899999999999999" customHeight="1">
      <c r="A1143" s="6">
        <v>2150801</v>
      </c>
      <c r="B1143" s="6" t="s">
        <v>415</v>
      </c>
      <c r="C1143" s="16">
        <v>0</v>
      </c>
    </row>
    <row r="1144" spans="1:3" s="1" customFormat="1" ht="16.899999999999999" customHeight="1">
      <c r="A1144" s="6">
        <v>2150802</v>
      </c>
      <c r="B1144" s="6" t="s">
        <v>416</v>
      </c>
      <c r="C1144" s="16">
        <v>0</v>
      </c>
    </row>
    <row r="1145" spans="1:3" s="1" customFormat="1" ht="16.899999999999999" customHeight="1">
      <c r="A1145" s="6">
        <v>2150803</v>
      </c>
      <c r="B1145" s="6" t="s">
        <v>417</v>
      </c>
      <c r="C1145" s="16">
        <v>0</v>
      </c>
    </row>
    <row r="1146" spans="1:3" s="1" customFormat="1" ht="16.899999999999999" customHeight="1">
      <c r="A1146" s="6">
        <v>2150804</v>
      </c>
      <c r="B1146" s="6" t="s">
        <v>1378</v>
      </c>
      <c r="C1146" s="16">
        <v>0</v>
      </c>
    </row>
    <row r="1147" spans="1:3" s="1" customFormat="1" ht="16.899999999999999" customHeight="1">
      <c r="A1147" s="6">
        <v>2150805</v>
      </c>
      <c r="B1147" s="6" t="s">
        <v>1379</v>
      </c>
      <c r="C1147" s="16">
        <v>0</v>
      </c>
    </row>
    <row r="1148" spans="1:3" s="1" customFormat="1" ht="16.899999999999999" customHeight="1">
      <c r="A1148" s="6">
        <v>2150899</v>
      </c>
      <c r="B1148" s="6" t="s">
        <v>1380</v>
      </c>
      <c r="C1148" s="16">
        <v>2349</v>
      </c>
    </row>
    <row r="1149" spans="1:3" s="1" customFormat="1" ht="16.899999999999999" customHeight="1">
      <c r="A1149" s="6">
        <v>21599</v>
      </c>
      <c r="B1149" s="10" t="s">
        <v>1381</v>
      </c>
      <c r="C1149" s="5">
        <f>SUM(C1150:C1155)</f>
        <v>0</v>
      </c>
    </row>
    <row r="1150" spans="1:3" s="1" customFormat="1" ht="16.899999999999999" customHeight="1">
      <c r="A1150" s="6">
        <v>2159901</v>
      </c>
      <c r="B1150" s="6" t="s">
        <v>1382</v>
      </c>
      <c r="C1150" s="16">
        <v>0</v>
      </c>
    </row>
    <row r="1151" spans="1:3" s="1" customFormat="1" ht="16.899999999999999" customHeight="1">
      <c r="A1151" s="6">
        <v>2159902</v>
      </c>
      <c r="B1151" s="6" t="s">
        <v>1383</v>
      </c>
      <c r="C1151" s="16">
        <v>0</v>
      </c>
    </row>
    <row r="1152" spans="1:3" s="1" customFormat="1" ht="16.899999999999999" customHeight="1">
      <c r="A1152" s="6">
        <v>2159904</v>
      </c>
      <c r="B1152" s="6" t="s">
        <v>1384</v>
      </c>
      <c r="C1152" s="16">
        <v>0</v>
      </c>
    </row>
    <row r="1153" spans="1:3" s="1" customFormat="1" ht="16.899999999999999" customHeight="1">
      <c r="A1153" s="6">
        <v>2159905</v>
      </c>
      <c r="B1153" s="6" t="s">
        <v>1385</v>
      </c>
      <c r="C1153" s="16">
        <v>0</v>
      </c>
    </row>
    <row r="1154" spans="1:3" s="1" customFormat="1" ht="16.899999999999999" customHeight="1">
      <c r="A1154" s="6">
        <v>2159906</v>
      </c>
      <c r="B1154" s="6" t="s">
        <v>1386</v>
      </c>
      <c r="C1154" s="16">
        <v>0</v>
      </c>
    </row>
    <row r="1155" spans="1:3" s="1" customFormat="1" ht="16.899999999999999" customHeight="1">
      <c r="A1155" s="6">
        <v>2159999</v>
      </c>
      <c r="B1155" s="6" t="s">
        <v>1387</v>
      </c>
      <c r="C1155" s="16">
        <v>0</v>
      </c>
    </row>
    <row r="1156" spans="1:3" s="1" customFormat="1" ht="16.899999999999999" customHeight="1">
      <c r="A1156" s="6">
        <v>216</v>
      </c>
      <c r="B1156" s="10" t="s">
        <v>1388</v>
      </c>
      <c r="C1156" s="5">
        <f>SUM(C1157,C1167,C1174,C1180)</f>
        <v>0</v>
      </c>
    </row>
    <row r="1157" spans="1:3" s="1" customFormat="1" ht="16.899999999999999" customHeight="1">
      <c r="A1157" s="6">
        <v>21602</v>
      </c>
      <c r="B1157" s="10" t="s">
        <v>1389</v>
      </c>
      <c r="C1157" s="5">
        <f>SUM(C1158:C1166)</f>
        <v>0</v>
      </c>
    </row>
    <row r="1158" spans="1:3" s="1" customFormat="1" ht="16.899999999999999" customHeight="1">
      <c r="A1158" s="6">
        <v>2160201</v>
      </c>
      <c r="B1158" s="6" t="s">
        <v>415</v>
      </c>
      <c r="C1158" s="16">
        <v>0</v>
      </c>
    </row>
    <row r="1159" spans="1:3" s="1" customFormat="1" ht="16.899999999999999" customHeight="1">
      <c r="A1159" s="6">
        <v>2160202</v>
      </c>
      <c r="B1159" s="6" t="s">
        <v>416</v>
      </c>
      <c r="C1159" s="16">
        <v>0</v>
      </c>
    </row>
    <row r="1160" spans="1:3" s="1" customFormat="1" ht="16.899999999999999" customHeight="1">
      <c r="A1160" s="6">
        <v>2160203</v>
      </c>
      <c r="B1160" s="6" t="s">
        <v>417</v>
      </c>
      <c r="C1160" s="16">
        <v>0</v>
      </c>
    </row>
    <row r="1161" spans="1:3" s="1" customFormat="1" ht="16.899999999999999" customHeight="1">
      <c r="A1161" s="6">
        <v>2160216</v>
      </c>
      <c r="B1161" s="6" t="s">
        <v>1390</v>
      </c>
      <c r="C1161" s="16">
        <v>0</v>
      </c>
    </row>
    <row r="1162" spans="1:3" s="1" customFormat="1" ht="16.899999999999999" customHeight="1">
      <c r="A1162" s="6">
        <v>2160217</v>
      </c>
      <c r="B1162" s="6" t="s">
        <v>1391</v>
      </c>
      <c r="C1162" s="16">
        <v>0</v>
      </c>
    </row>
    <row r="1163" spans="1:3" s="1" customFormat="1" ht="16.899999999999999" customHeight="1">
      <c r="A1163" s="6">
        <v>2160218</v>
      </c>
      <c r="B1163" s="6" t="s">
        <v>1392</v>
      </c>
      <c r="C1163" s="16">
        <v>0</v>
      </c>
    </row>
    <row r="1164" spans="1:3" s="1" customFormat="1" ht="16.899999999999999" customHeight="1">
      <c r="A1164" s="6">
        <v>2160219</v>
      </c>
      <c r="B1164" s="6" t="s">
        <v>1393</v>
      </c>
      <c r="C1164" s="16">
        <v>0</v>
      </c>
    </row>
    <row r="1165" spans="1:3" s="1" customFormat="1" ht="16.899999999999999" customHeight="1">
      <c r="A1165" s="6">
        <v>2160250</v>
      </c>
      <c r="B1165" s="6" t="s">
        <v>424</v>
      </c>
      <c r="C1165" s="16">
        <v>0</v>
      </c>
    </row>
    <row r="1166" spans="1:3" s="1" customFormat="1" ht="16.899999999999999" customHeight="1">
      <c r="A1166" s="6">
        <v>2160299</v>
      </c>
      <c r="B1166" s="6" t="s">
        <v>1394</v>
      </c>
      <c r="C1166" s="16">
        <v>0</v>
      </c>
    </row>
    <row r="1167" spans="1:3" s="1" customFormat="1" ht="16.899999999999999" customHeight="1">
      <c r="A1167" s="6">
        <v>21605</v>
      </c>
      <c r="B1167" s="10" t="s">
        <v>1395</v>
      </c>
      <c r="C1167" s="5">
        <f>SUM(C1168:C1173)</f>
        <v>0</v>
      </c>
    </row>
    <row r="1168" spans="1:3" s="1" customFormat="1" ht="16.899999999999999" customHeight="1">
      <c r="A1168" s="6">
        <v>2160501</v>
      </c>
      <c r="B1168" s="6" t="s">
        <v>415</v>
      </c>
      <c r="C1168" s="16">
        <v>0</v>
      </c>
    </row>
    <row r="1169" spans="1:3" s="1" customFormat="1" ht="16.899999999999999" customHeight="1">
      <c r="A1169" s="6">
        <v>2160502</v>
      </c>
      <c r="B1169" s="6" t="s">
        <v>416</v>
      </c>
      <c r="C1169" s="16">
        <v>0</v>
      </c>
    </row>
    <row r="1170" spans="1:3" s="1" customFormat="1" ht="16.899999999999999" customHeight="1">
      <c r="A1170" s="6">
        <v>2160503</v>
      </c>
      <c r="B1170" s="6" t="s">
        <v>417</v>
      </c>
      <c r="C1170" s="16">
        <v>0</v>
      </c>
    </row>
    <row r="1171" spans="1:3" s="1" customFormat="1" ht="16.899999999999999" customHeight="1">
      <c r="A1171" s="6">
        <v>2160504</v>
      </c>
      <c r="B1171" s="6" t="s">
        <v>1396</v>
      </c>
      <c r="C1171" s="16">
        <v>0</v>
      </c>
    </row>
    <row r="1172" spans="1:3" s="1" customFormat="1" ht="16.899999999999999" customHeight="1">
      <c r="A1172" s="6">
        <v>2160505</v>
      </c>
      <c r="B1172" s="6" t="s">
        <v>1397</v>
      </c>
      <c r="C1172" s="16">
        <v>0</v>
      </c>
    </row>
    <row r="1173" spans="1:3" s="1" customFormat="1" ht="16.899999999999999" customHeight="1">
      <c r="A1173" s="6">
        <v>2160599</v>
      </c>
      <c r="B1173" s="6" t="s">
        <v>1398</v>
      </c>
      <c r="C1173" s="16">
        <v>0</v>
      </c>
    </row>
    <row r="1174" spans="1:3" s="1" customFormat="1" ht="16.899999999999999" customHeight="1">
      <c r="A1174" s="6">
        <v>21606</v>
      </c>
      <c r="B1174" s="10" t="s">
        <v>1399</v>
      </c>
      <c r="C1174" s="5">
        <f>SUM(C1175:C1179)</f>
        <v>0</v>
      </c>
    </row>
    <row r="1175" spans="1:3" s="1" customFormat="1" ht="16.899999999999999" customHeight="1">
      <c r="A1175" s="6">
        <v>2160601</v>
      </c>
      <c r="B1175" s="6" t="s">
        <v>415</v>
      </c>
      <c r="C1175" s="16">
        <v>0</v>
      </c>
    </row>
    <row r="1176" spans="1:3" s="1" customFormat="1" ht="16.899999999999999" customHeight="1">
      <c r="A1176" s="6">
        <v>2160602</v>
      </c>
      <c r="B1176" s="6" t="s">
        <v>416</v>
      </c>
      <c r="C1176" s="16">
        <v>0</v>
      </c>
    </row>
    <row r="1177" spans="1:3" s="1" customFormat="1" ht="16.899999999999999" customHeight="1">
      <c r="A1177" s="6">
        <v>2160603</v>
      </c>
      <c r="B1177" s="6" t="s">
        <v>417</v>
      </c>
      <c r="C1177" s="16">
        <v>0</v>
      </c>
    </row>
    <row r="1178" spans="1:3" s="1" customFormat="1" ht="16.899999999999999" customHeight="1">
      <c r="A1178" s="6">
        <v>2160607</v>
      </c>
      <c r="B1178" s="6" t="s">
        <v>1400</v>
      </c>
      <c r="C1178" s="16">
        <v>0</v>
      </c>
    </row>
    <row r="1179" spans="1:3" s="1" customFormat="1" ht="16.899999999999999" customHeight="1">
      <c r="A1179" s="6">
        <v>2160699</v>
      </c>
      <c r="B1179" s="6" t="s">
        <v>1401</v>
      </c>
      <c r="C1179" s="16">
        <v>0</v>
      </c>
    </row>
    <row r="1180" spans="1:3" s="1" customFormat="1" ht="16.899999999999999" customHeight="1">
      <c r="A1180" s="6">
        <v>21699</v>
      </c>
      <c r="B1180" s="10" t="s">
        <v>1402</v>
      </c>
      <c r="C1180" s="5">
        <f>SUM(C1181:C1182)</f>
        <v>0</v>
      </c>
    </row>
    <row r="1181" spans="1:3" s="1" customFormat="1" ht="16.899999999999999" customHeight="1">
      <c r="A1181" s="6">
        <v>2169901</v>
      </c>
      <c r="B1181" s="6" t="s">
        <v>1403</v>
      </c>
      <c r="C1181" s="16">
        <v>0</v>
      </c>
    </row>
    <row r="1182" spans="1:3" s="1" customFormat="1" ht="16.899999999999999" customHeight="1">
      <c r="A1182" s="6">
        <v>2169999</v>
      </c>
      <c r="B1182" s="6" t="s">
        <v>1404</v>
      </c>
      <c r="C1182" s="16">
        <v>0</v>
      </c>
    </row>
    <row r="1183" spans="1:3" s="1" customFormat="1" ht="16.899999999999999" customHeight="1">
      <c r="A1183" s="6">
        <v>217</v>
      </c>
      <c r="B1183" s="10" t="s">
        <v>1405</v>
      </c>
      <c r="C1183" s="5">
        <f>SUM(C1184,C1191,C1201,C1207,C1210)</f>
        <v>0</v>
      </c>
    </row>
    <row r="1184" spans="1:3" s="1" customFormat="1" ht="16.899999999999999" customHeight="1">
      <c r="A1184" s="6">
        <v>21701</v>
      </c>
      <c r="B1184" s="10" t="s">
        <v>1406</v>
      </c>
      <c r="C1184" s="5">
        <f>SUM(C1185:C1190)</f>
        <v>0</v>
      </c>
    </row>
    <row r="1185" spans="1:3" s="1" customFormat="1" ht="16.899999999999999" customHeight="1">
      <c r="A1185" s="6">
        <v>2170101</v>
      </c>
      <c r="B1185" s="6" t="s">
        <v>415</v>
      </c>
      <c r="C1185" s="16">
        <v>0</v>
      </c>
    </row>
    <row r="1186" spans="1:3" s="1" customFormat="1" ht="16.899999999999999" customHeight="1">
      <c r="A1186" s="6">
        <v>2170102</v>
      </c>
      <c r="B1186" s="6" t="s">
        <v>416</v>
      </c>
      <c r="C1186" s="16">
        <v>0</v>
      </c>
    </row>
    <row r="1187" spans="1:3" s="1" customFormat="1" ht="16.899999999999999" customHeight="1">
      <c r="A1187" s="6">
        <v>2170103</v>
      </c>
      <c r="B1187" s="6" t="s">
        <v>417</v>
      </c>
      <c r="C1187" s="16">
        <v>0</v>
      </c>
    </row>
    <row r="1188" spans="1:3" s="1" customFormat="1" ht="16.899999999999999" customHeight="1">
      <c r="A1188" s="6">
        <v>2170104</v>
      </c>
      <c r="B1188" s="6" t="s">
        <v>1407</v>
      </c>
      <c r="C1188" s="16">
        <v>0</v>
      </c>
    </row>
    <row r="1189" spans="1:3" s="1" customFormat="1" ht="16.899999999999999" customHeight="1">
      <c r="A1189" s="6">
        <v>2170150</v>
      </c>
      <c r="B1189" s="6" t="s">
        <v>424</v>
      </c>
      <c r="C1189" s="16">
        <v>0</v>
      </c>
    </row>
    <row r="1190" spans="1:3" s="1" customFormat="1" ht="16.899999999999999" customHeight="1">
      <c r="A1190" s="6">
        <v>2170199</v>
      </c>
      <c r="B1190" s="6" t="s">
        <v>1408</v>
      </c>
      <c r="C1190" s="16">
        <v>0</v>
      </c>
    </row>
    <row r="1191" spans="1:3" s="1" customFormat="1" ht="16.899999999999999" customHeight="1">
      <c r="A1191" s="6">
        <v>21702</v>
      </c>
      <c r="B1191" s="10" t="s">
        <v>1409</v>
      </c>
      <c r="C1191" s="5">
        <f>SUM(C1192:C1200)</f>
        <v>0</v>
      </c>
    </row>
    <row r="1192" spans="1:3" s="1" customFormat="1" ht="16.899999999999999" customHeight="1">
      <c r="A1192" s="6">
        <v>2170201</v>
      </c>
      <c r="B1192" s="6" t="s">
        <v>1410</v>
      </c>
      <c r="C1192" s="16">
        <v>0</v>
      </c>
    </row>
    <row r="1193" spans="1:3" s="1" customFormat="1" ht="16.899999999999999" customHeight="1">
      <c r="A1193" s="6">
        <v>2170202</v>
      </c>
      <c r="B1193" s="6" t="s">
        <v>1411</v>
      </c>
      <c r="C1193" s="16">
        <v>0</v>
      </c>
    </row>
    <row r="1194" spans="1:3" s="1" customFormat="1" ht="16.899999999999999" customHeight="1">
      <c r="A1194" s="6">
        <v>2170203</v>
      </c>
      <c r="B1194" s="6" t="s">
        <v>1412</v>
      </c>
      <c r="C1194" s="16">
        <v>0</v>
      </c>
    </row>
    <row r="1195" spans="1:3" s="1" customFormat="1" ht="16.899999999999999" customHeight="1">
      <c r="A1195" s="6">
        <v>2170204</v>
      </c>
      <c r="B1195" s="6" t="s">
        <v>1413</v>
      </c>
      <c r="C1195" s="16">
        <v>0</v>
      </c>
    </row>
    <row r="1196" spans="1:3" s="1" customFormat="1" ht="16.899999999999999" customHeight="1">
      <c r="A1196" s="6">
        <v>2170205</v>
      </c>
      <c r="B1196" s="6" t="s">
        <v>1414</v>
      </c>
      <c r="C1196" s="16">
        <v>0</v>
      </c>
    </row>
    <row r="1197" spans="1:3" s="1" customFormat="1" ht="16.899999999999999" customHeight="1">
      <c r="A1197" s="6">
        <v>2170206</v>
      </c>
      <c r="B1197" s="6" t="s">
        <v>1415</v>
      </c>
      <c r="C1197" s="16">
        <v>0</v>
      </c>
    </row>
    <row r="1198" spans="1:3" s="1" customFormat="1" ht="16.899999999999999" customHeight="1">
      <c r="A1198" s="6">
        <v>2170207</v>
      </c>
      <c r="B1198" s="6" t="s">
        <v>1416</v>
      </c>
      <c r="C1198" s="16">
        <v>0</v>
      </c>
    </row>
    <row r="1199" spans="1:3" s="1" customFormat="1" ht="16.899999999999999" customHeight="1">
      <c r="A1199" s="6">
        <v>2170208</v>
      </c>
      <c r="B1199" s="6" t="s">
        <v>1417</v>
      </c>
      <c r="C1199" s="16">
        <v>0</v>
      </c>
    </row>
    <row r="1200" spans="1:3" s="1" customFormat="1" ht="16.899999999999999" customHeight="1">
      <c r="A1200" s="6">
        <v>2170299</v>
      </c>
      <c r="B1200" s="6" t="s">
        <v>1418</v>
      </c>
      <c r="C1200" s="16">
        <v>0</v>
      </c>
    </row>
    <row r="1201" spans="1:3" s="1" customFormat="1" ht="16.899999999999999" customHeight="1">
      <c r="A1201" s="6">
        <v>21703</v>
      </c>
      <c r="B1201" s="10" t="s">
        <v>1419</v>
      </c>
      <c r="C1201" s="5">
        <f>SUM(C1202:C1206)</f>
        <v>0</v>
      </c>
    </row>
    <row r="1202" spans="1:3" s="1" customFormat="1" ht="16.899999999999999" customHeight="1">
      <c r="A1202" s="6">
        <v>2170301</v>
      </c>
      <c r="B1202" s="6" t="s">
        <v>1420</v>
      </c>
      <c r="C1202" s="16">
        <v>0</v>
      </c>
    </row>
    <row r="1203" spans="1:3" s="1" customFormat="1" ht="16.899999999999999" customHeight="1">
      <c r="A1203" s="6">
        <v>2170302</v>
      </c>
      <c r="B1203" s="6" t="s">
        <v>1421</v>
      </c>
      <c r="C1203" s="16">
        <v>0</v>
      </c>
    </row>
    <row r="1204" spans="1:3" s="1" customFormat="1" ht="16.899999999999999" customHeight="1">
      <c r="A1204" s="6">
        <v>2170303</v>
      </c>
      <c r="B1204" s="6" t="s">
        <v>1422</v>
      </c>
      <c r="C1204" s="16">
        <v>0</v>
      </c>
    </row>
    <row r="1205" spans="1:3" s="1" customFormat="1" ht="16.899999999999999" customHeight="1">
      <c r="A1205" s="6">
        <v>2170304</v>
      </c>
      <c r="B1205" s="6" t="s">
        <v>1423</v>
      </c>
      <c r="C1205" s="16">
        <v>0</v>
      </c>
    </row>
    <row r="1206" spans="1:3" s="1" customFormat="1" ht="16.899999999999999" customHeight="1">
      <c r="A1206" s="6">
        <v>2170399</v>
      </c>
      <c r="B1206" s="6" t="s">
        <v>1424</v>
      </c>
      <c r="C1206" s="16">
        <v>0</v>
      </c>
    </row>
    <row r="1207" spans="1:3" s="1" customFormat="1" ht="16.899999999999999" customHeight="1">
      <c r="A1207" s="6">
        <v>21704</v>
      </c>
      <c r="B1207" s="10" t="s">
        <v>1425</v>
      </c>
      <c r="C1207" s="5">
        <f>SUM(C1208:C1209)</f>
        <v>0</v>
      </c>
    </row>
    <row r="1208" spans="1:3" s="1" customFormat="1" ht="16.899999999999999" customHeight="1">
      <c r="A1208" s="6">
        <v>2170401</v>
      </c>
      <c r="B1208" s="6" t="s">
        <v>1426</v>
      </c>
      <c r="C1208" s="16">
        <v>0</v>
      </c>
    </row>
    <row r="1209" spans="1:3" s="1" customFormat="1" ht="16.899999999999999" customHeight="1">
      <c r="A1209" s="6">
        <v>2170499</v>
      </c>
      <c r="B1209" s="6" t="s">
        <v>1427</v>
      </c>
      <c r="C1209" s="16">
        <v>0</v>
      </c>
    </row>
    <row r="1210" spans="1:3" s="1" customFormat="1" ht="16.899999999999999" customHeight="1">
      <c r="A1210" s="6">
        <v>21799</v>
      </c>
      <c r="B1210" s="10" t="s">
        <v>1428</v>
      </c>
      <c r="C1210" s="5">
        <f>C1211</f>
        <v>0</v>
      </c>
    </row>
    <row r="1211" spans="1:3" s="1" customFormat="1" ht="16.899999999999999" customHeight="1">
      <c r="A1211" s="6">
        <v>2179901</v>
      </c>
      <c r="B1211" s="6" t="s">
        <v>1429</v>
      </c>
      <c r="C1211" s="16">
        <v>0</v>
      </c>
    </row>
    <row r="1212" spans="1:3" s="1" customFormat="1" ht="16.899999999999999" customHeight="1">
      <c r="A1212" s="6">
        <v>219</v>
      </c>
      <c r="B1212" s="10" t="s">
        <v>1430</v>
      </c>
      <c r="C1212" s="5">
        <f>SUM(C1213:C1221)</f>
        <v>30</v>
      </c>
    </row>
    <row r="1213" spans="1:3" s="1" customFormat="1" ht="16.899999999999999" customHeight="1">
      <c r="A1213" s="6">
        <v>21901</v>
      </c>
      <c r="B1213" s="10" t="s">
        <v>1431</v>
      </c>
      <c r="C1213" s="16">
        <v>0</v>
      </c>
    </row>
    <row r="1214" spans="1:3" s="1" customFormat="1" ht="16.899999999999999" customHeight="1">
      <c r="A1214" s="6">
        <v>21902</v>
      </c>
      <c r="B1214" s="10" t="s">
        <v>1432</v>
      </c>
      <c r="C1214" s="16">
        <v>0</v>
      </c>
    </row>
    <row r="1215" spans="1:3" s="1" customFormat="1" ht="16.899999999999999" customHeight="1">
      <c r="A1215" s="6">
        <v>21903</v>
      </c>
      <c r="B1215" s="10" t="s">
        <v>1433</v>
      </c>
      <c r="C1215" s="16">
        <v>0</v>
      </c>
    </row>
    <row r="1216" spans="1:3" s="1" customFormat="1" ht="16.899999999999999" customHeight="1">
      <c r="A1216" s="6">
        <v>21904</v>
      </c>
      <c r="B1216" s="10" t="s">
        <v>1434</v>
      </c>
      <c r="C1216" s="16">
        <v>0</v>
      </c>
    </row>
    <row r="1217" spans="1:3" s="1" customFormat="1" ht="16.899999999999999" customHeight="1">
      <c r="A1217" s="6">
        <v>21905</v>
      </c>
      <c r="B1217" s="10" t="s">
        <v>1435</v>
      </c>
      <c r="C1217" s="16">
        <v>0</v>
      </c>
    </row>
    <row r="1218" spans="1:3" s="1" customFormat="1" ht="16.899999999999999" customHeight="1">
      <c r="A1218" s="6">
        <v>21906</v>
      </c>
      <c r="B1218" s="10" t="s">
        <v>1083</v>
      </c>
      <c r="C1218" s="16">
        <v>0</v>
      </c>
    </row>
    <row r="1219" spans="1:3" s="1" customFormat="1" ht="16.899999999999999" customHeight="1">
      <c r="A1219" s="6">
        <v>21907</v>
      </c>
      <c r="B1219" s="10" t="s">
        <v>1436</v>
      </c>
      <c r="C1219" s="16">
        <v>0</v>
      </c>
    </row>
    <row r="1220" spans="1:3" s="1" customFormat="1" ht="16.899999999999999" customHeight="1">
      <c r="A1220" s="6">
        <v>21908</v>
      </c>
      <c r="B1220" s="10" t="s">
        <v>1437</v>
      </c>
      <c r="C1220" s="16">
        <v>0</v>
      </c>
    </row>
    <row r="1221" spans="1:3" s="1" customFormat="1" ht="16.899999999999999" customHeight="1">
      <c r="A1221" s="6">
        <v>21999</v>
      </c>
      <c r="B1221" s="10" t="s">
        <v>1438</v>
      </c>
      <c r="C1221" s="16">
        <v>30</v>
      </c>
    </row>
    <row r="1222" spans="1:3" s="1" customFormat="1" ht="16.899999999999999" customHeight="1">
      <c r="A1222" s="6">
        <v>220</v>
      </c>
      <c r="B1222" s="10" t="s">
        <v>1439</v>
      </c>
      <c r="C1222" s="5">
        <f>SUM(C1223,C1243,C1263,C1272,C1285,C1300)</f>
        <v>505</v>
      </c>
    </row>
    <row r="1223" spans="1:3" s="1" customFormat="1" ht="16.899999999999999" customHeight="1">
      <c r="A1223" s="6">
        <v>22001</v>
      </c>
      <c r="B1223" s="10" t="s">
        <v>1440</v>
      </c>
      <c r="C1223" s="5">
        <f>SUM(C1224:C1242)</f>
        <v>505</v>
      </c>
    </row>
    <row r="1224" spans="1:3" s="1" customFormat="1" ht="16.899999999999999" customHeight="1">
      <c r="A1224" s="6">
        <v>2200101</v>
      </c>
      <c r="B1224" s="6" t="s">
        <v>415</v>
      </c>
      <c r="C1224" s="16">
        <v>0</v>
      </c>
    </row>
    <row r="1225" spans="1:3" s="1" customFormat="1" ht="16.899999999999999" customHeight="1">
      <c r="A1225" s="6">
        <v>2200102</v>
      </c>
      <c r="B1225" s="6" t="s">
        <v>416</v>
      </c>
      <c r="C1225" s="16">
        <v>0</v>
      </c>
    </row>
    <row r="1226" spans="1:3" s="1" customFormat="1" ht="16.899999999999999" customHeight="1">
      <c r="A1226" s="6">
        <v>2200103</v>
      </c>
      <c r="B1226" s="6" t="s">
        <v>417</v>
      </c>
      <c r="C1226" s="16">
        <v>0</v>
      </c>
    </row>
    <row r="1227" spans="1:3" s="1" customFormat="1" ht="16.899999999999999" customHeight="1">
      <c r="A1227" s="6">
        <v>2200104</v>
      </c>
      <c r="B1227" s="6" t="s">
        <v>1441</v>
      </c>
      <c r="C1227" s="16">
        <v>0</v>
      </c>
    </row>
    <row r="1228" spans="1:3" s="1" customFormat="1" ht="16.899999999999999" customHeight="1">
      <c r="A1228" s="6">
        <v>2200105</v>
      </c>
      <c r="B1228" s="6" t="s">
        <v>1442</v>
      </c>
      <c r="C1228" s="16">
        <v>500</v>
      </c>
    </row>
    <row r="1229" spans="1:3" s="1" customFormat="1" ht="16.899999999999999" customHeight="1">
      <c r="A1229" s="6">
        <v>2200106</v>
      </c>
      <c r="B1229" s="6" t="s">
        <v>1443</v>
      </c>
      <c r="C1229" s="16">
        <v>0</v>
      </c>
    </row>
    <row r="1230" spans="1:3" s="1" customFormat="1" ht="16.899999999999999" customHeight="1">
      <c r="A1230" s="6">
        <v>2200107</v>
      </c>
      <c r="B1230" s="6" t="s">
        <v>1444</v>
      </c>
      <c r="C1230" s="16">
        <v>0</v>
      </c>
    </row>
    <row r="1231" spans="1:3" s="1" customFormat="1" ht="16.899999999999999" customHeight="1">
      <c r="A1231" s="6">
        <v>2200108</v>
      </c>
      <c r="B1231" s="6" t="s">
        <v>1445</v>
      </c>
      <c r="C1231" s="16">
        <v>0</v>
      </c>
    </row>
    <row r="1232" spans="1:3" s="1" customFormat="1" ht="16.899999999999999" customHeight="1">
      <c r="A1232" s="6">
        <v>2200109</v>
      </c>
      <c r="B1232" s="6" t="s">
        <v>1446</v>
      </c>
      <c r="C1232" s="16">
        <v>0</v>
      </c>
    </row>
    <row r="1233" spans="1:3" s="1" customFormat="1" ht="16.899999999999999" customHeight="1">
      <c r="A1233" s="6">
        <v>2200110</v>
      </c>
      <c r="B1233" s="6" t="s">
        <v>1447</v>
      </c>
      <c r="C1233" s="16">
        <v>0</v>
      </c>
    </row>
    <row r="1234" spans="1:3" s="1" customFormat="1" ht="16.899999999999999" customHeight="1">
      <c r="A1234" s="6">
        <v>2200111</v>
      </c>
      <c r="B1234" s="6" t="s">
        <v>1448</v>
      </c>
      <c r="C1234" s="16">
        <v>0</v>
      </c>
    </row>
    <row r="1235" spans="1:3" s="1" customFormat="1" ht="16.899999999999999" customHeight="1">
      <c r="A1235" s="6">
        <v>2200112</v>
      </c>
      <c r="B1235" s="6" t="s">
        <v>1449</v>
      </c>
      <c r="C1235" s="16">
        <v>0</v>
      </c>
    </row>
    <row r="1236" spans="1:3" s="1" customFormat="1" ht="16.899999999999999" customHeight="1">
      <c r="A1236" s="6">
        <v>2200113</v>
      </c>
      <c r="B1236" s="6" t="s">
        <v>1450</v>
      </c>
      <c r="C1236" s="16">
        <v>0</v>
      </c>
    </row>
    <row r="1237" spans="1:3" s="1" customFormat="1" ht="16.899999999999999" customHeight="1">
      <c r="A1237" s="6">
        <v>2200114</v>
      </c>
      <c r="B1237" s="6" t="s">
        <v>1451</v>
      </c>
      <c r="C1237" s="16">
        <v>0</v>
      </c>
    </row>
    <row r="1238" spans="1:3" s="1" customFormat="1" ht="16.899999999999999" customHeight="1">
      <c r="A1238" s="6">
        <v>2200115</v>
      </c>
      <c r="B1238" s="6" t="s">
        <v>1452</v>
      </c>
      <c r="C1238" s="16">
        <v>0</v>
      </c>
    </row>
    <row r="1239" spans="1:3" s="1" customFormat="1" ht="16.899999999999999" customHeight="1">
      <c r="A1239" s="6">
        <v>2200116</v>
      </c>
      <c r="B1239" s="6" t="s">
        <v>1453</v>
      </c>
      <c r="C1239" s="16">
        <v>0</v>
      </c>
    </row>
    <row r="1240" spans="1:3" s="1" customFormat="1" ht="16.899999999999999" customHeight="1">
      <c r="A1240" s="6">
        <v>2200119</v>
      </c>
      <c r="B1240" s="6" t="s">
        <v>1454</v>
      </c>
      <c r="C1240" s="16">
        <v>0</v>
      </c>
    </row>
    <row r="1241" spans="1:3" s="1" customFormat="1" ht="16.899999999999999" customHeight="1">
      <c r="A1241" s="6">
        <v>2200150</v>
      </c>
      <c r="B1241" s="6" t="s">
        <v>424</v>
      </c>
      <c r="C1241" s="16">
        <v>0</v>
      </c>
    </row>
    <row r="1242" spans="1:3" s="1" customFormat="1" ht="16.899999999999999" customHeight="1">
      <c r="A1242" s="6">
        <v>2200199</v>
      </c>
      <c r="B1242" s="6" t="s">
        <v>1455</v>
      </c>
      <c r="C1242" s="16">
        <v>5</v>
      </c>
    </row>
    <row r="1243" spans="1:3" s="1" customFormat="1" ht="16.899999999999999" customHeight="1">
      <c r="A1243" s="6">
        <v>22002</v>
      </c>
      <c r="B1243" s="10" t="s">
        <v>1456</v>
      </c>
      <c r="C1243" s="5">
        <f>SUM(C1244:C1262)</f>
        <v>0</v>
      </c>
    </row>
    <row r="1244" spans="1:3" s="1" customFormat="1" ht="16.899999999999999" customHeight="1">
      <c r="A1244" s="6">
        <v>2200201</v>
      </c>
      <c r="B1244" s="6" t="s">
        <v>415</v>
      </c>
      <c r="C1244" s="16">
        <v>0</v>
      </c>
    </row>
    <row r="1245" spans="1:3" s="1" customFormat="1" ht="16.899999999999999" customHeight="1">
      <c r="A1245" s="6">
        <v>2200202</v>
      </c>
      <c r="B1245" s="6" t="s">
        <v>416</v>
      </c>
      <c r="C1245" s="16">
        <v>0</v>
      </c>
    </row>
    <row r="1246" spans="1:3" s="1" customFormat="1" ht="16.899999999999999" customHeight="1">
      <c r="A1246" s="6">
        <v>2200203</v>
      </c>
      <c r="B1246" s="6" t="s">
        <v>417</v>
      </c>
      <c r="C1246" s="16">
        <v>0</v>
      </c>
    </row>
    <row r="1247" spans="1:3" s="1" customFormat="1" ht="16.899999999999999" customHeight="1">
      <c r="A1247" s="6">
        <v>2200204</v>
      </c>
      <c r="B1247" s="6" t="s">
        <v>1457</v>
      </c>
      <c r="C1247" s="16">
        <v>0</v>
      </c>
    </row>
    <row r="1248" spans="1:3" s="1" customFormat="1" ht="16.899999999999999" customHeight="1">
      <c r="A1248" s="6">
        <v>2200205</v>
      </c>
      <c r="B1248" s="6" t="s">
        <v>1458</v>
      </c>
      <c r="C1248" s="16">
        <v>0</v>
      </c>
    </row>
    <row r="1249" spans="1:3" s="1" customFormat="1" ht="16.899999999999999" customHeight="1">
      <c r="A1249" s="6">
        <v>2200206</v>
      </c>
      <c r="B1249" s="6" t="s">
        <v>1459</v>
      </c>
      <c r="C1249" s="16">
        <v>0</v>
      </c>
    </row>
    <row r="1250" spans="1:3" s="1" customFormat="1" ht="16.899999999999999" customHeight="1">
      <c r="A1250" s="6">
        <v>2200207</v>
      </c>
      <c r="B1250" s="6" t="s">
        <v>1460</v>
      </c>
      <c r="C1250" s="16">
        <v>0</v>
      </c>
    </row>
    <row r="1251" spans="1:3" s="1" customFormat="1" ht="16.899999999999999" customHeight="1">
      <c r="A1251" s="6">
        <v>2200208</v>
      </c>
      <c r="B1251" s="6" t="s">
        <v>1461</v>
      </c>
      <c r="C1251" s="16">
        <v>0</v>
      </c>
    </row>
    <row r="1252" spans="1:3" s="1" customFormat="1" ht="16.899999999999999" customHeight="1">
      <c r="A1252" s="6">
        <v>2200209</v>
      </c>
      <c r="B1252" s="6" t="s">
        <v>1462</v>
      </c>
      <c r="C1252" s="16">
        <v>0</v>
      </c>
    </row>
    <row r="1253" spans="1:3" s="1" customFormat="1" ht="16.899999999999999" customHeight="1">
      <c r="A1253" s="6">
        <v>2200210</v>
      </c>
      <c r="B1253" s="6" t="s">
        <v>1463</v>
      </c>
      <c r="C1253" s="16">
        <v>0</v>
      </c>
    </row>
    <row r="1254" spans="1:3" s="1" customFormat="1" ht="16.899999999999999" customHeight="1">
      <c r="A1254" s="6">
        <v>2200211</v>
      </c>
      <c r="B1254" s="6" t="s">
        <v>1464</v>
      </c>
      <c r="C1254" s="16">
        <v>0</v>
      </c>
    </row>
    <row r="1255" spans="1:3" s="1" customFormat="1" ht="16.899999999999999" customHeight="1">
      <c r="A1255" s="6">
        <v>2200212</v>
      </c>
      <c r="B1255" s="6" t="s">
        <v>1465</v>
      </c>
      <c r="C1255" s="16">
        <v>0</v>
      </c>
    </row>
    <row r="1256" spans="1:3" s="1" customFormat="1" ht="16.899999999999999" customHeight="1">
      <c r="A1256" s="6">
        <v>2200213</v>
      </c>
      <c r="B1256" s="6" t="s">
        <v>1466</v>
      </c>
      <c r="C1256" s="16">
        <v>0</v>
      </c>
    </row>
    <row r="1257" spans="1:3" s="1" customFormat="1" ht="16.899999999999999" customHeight="1">
      <c r="A1257" s="6">
        <v>2200215</v>
      </c>
      <c r="B1257" s="6" t="s">
        <v>1467</v>
      </c>
      <c r="C1257" s="16">
        <v>0</v>
      </c>
    </row>
    <row r="1258" spans="1:3" s="1" customFormat="1" ht="16.899999999999999" customHeight="1">
      <c r="A1258" s="6">
        <v>2200216</v>
      </c>
      <c r="B1258" s="6" t="s">
        <v>1468</v>
      </c>
      <c r="C1258" s="16">
        <v>0</v>
      </c>
    </row>
    <row r="1259" spans="1:3" s="1" customFormat="1" ht="16.899999999999999" customHeight="1">
      <c r="A1259" s="6">
        <v>2200217</v>
      </c>
      <c r="B1259" s="6" t="s">
        <v>1469</v>
      </c>
      <c r="C1259" s="16">
        <v>0</v>
      </c>
    </row>
    <row r="1260" spans="1:3" s="1" customFormat="1" ht="16.899999999999999" customHeight="1">
      <c r="A1260" s="6">
        <v>2200218</v>
      </c>
      <c r="B1260" s="6" t="s">
        <v>1470</v>
      </c>
      <c r="C1260" s="16">
        <v>0</v>
      </c>
    </row>
    <row r="1261" spans="1:3" s="1" customFormat="1" ht="16.899999999999999" customHeight="1">
      <c r="A1261" s="6">
        <v>2200250</v>
      </c>
      <c r="B1261" s="6" t="s">
        <v>424</v>
      </c>
      <c r="C1261" s="16">
        <v>0</v>
      </c>
    </row>
    <row r="1262" spans="1:3" s="1" customFormat="1" ht="16.899999999999999" customHeight="1">
      <c r="A1262" s="6">
        <v>2200299</v>
      </c>
      <c r="B1262" s="6" t="s">
        <v>1471</v>
      </c>
      <c r="C1262" s="16">
        <v>0</v>
      </c>
    </row>
    <row r="1263" spans="1:3" s="1" customFormat="1" ht="16.899999999999999" customHeight="1">
      <c r="A1263" s="6">
        <v>22003</v>
      </c>
      <c r="B1263" s="10" t="s">
        <v>1472</v>
      </c>
      <c r="C1263" s="5">
        <f>SUM(C1264:C1271)</f>
        <v>0</v>
      </c>
    </row>
    <row r="1264" spans="1:3" s="1" customFormat="1" ht="16.899999999999999" customHeight="1">
      <c r="A1264" s="6">
        <v>2200301</v>
      </c>
      <c r="B1264" s="6" t="s">
        <v>415</v>
      </c>
      <c r="C1264" s="16">
        <v>0</v>
      </c>
    </row>
    <row r="1265" spans="1:3" s="1" customFormat="1" ht="16.899999999999999" customHeight="1">
      <c r="A1265" s="6">
        <v>2200302</v>
      </c>
      <c r="B1265" s="6" t="s">
        <v>416</v>
      </c>
      <c r="C1265" s="16">
        <v>0</v>
      </c>
    </row>
    <row r="1266" spans="1:3" s="1" customFormat="1" ht="16.899999999999999" customHeight="1">
      <c r="A1266" s="6">
        <v>2200303</v>
      </c>
      <c r="B1266" s="6" t="s">
        <v>417</v>
      </c>
      <c r="C1266" s="16">
        <v>0</v>
      </c>
    </row>
    <row r="1267" spans="1:3" s="1" customFormat="1" ht="16.899999999999999" customHeight="1">
      <c r="A1267" s="6">
        <v>2200304</v>
      </c>
      <c r="B1267" s="6" t="s">
        <v>1473</v>
      </c>
      <c r="C1267" s="16">
        <v>0</v>
      </c>
    </row>
    <row r="1268" spans="1:3" s="1" customFormat="1" ht="16.899999999999999" customHeight="1">
      <c r="A1268" s="6">
        <v>2200305</v>
      </c>
      <c r="B1268" s="6" t="s">
        <v>1474</v>
      </c>
      <c r="C1268" s="16">
        <v>0</v>
      </c>
    </row>
    <row r="1269" spans="1:3" s="1" customFormat="1" ht="16.899999999999999" customHeight="1">
      <c r="A1269" s="6">
        <v>2200306</v>
      </c>
      <c r="B1269" s="6" t="s">
        <v>1475</v>
      </c>
      <c r="C1269" s="16">
        <v>0</v>
      </c>
    </row>
    <row r="1270" spans="1:3" s="1" customFormat="1" ht="16.899999999999999" customHeight="1">
      <c r="A1270" s="6">
        <v>2200350</v>
      </c>
      <c r="B1270" s="6" t="s">
        <v>424</v>
      </c>
      <c r="C1270" s="16">
        <v>0</v>
      </c>
    </row>
    <row r="1271" spans="1:3" s="1" customFormat="1" ht="16.899999999999999" customHeight="1">
      <c r="A1271" s="6">
        <v>2200399</v>
      </c>
      <c r="B1271" s="6" t="s">
        <v>1476</v>
      </c>
      <c r="C1271" s="16">
        <v>0</v>
      </c>
    </row>
    <row r="1272" spans="1:3" s="1" customFormat="1" ht="16.899999999999999" customHeight="1">
      <c r="A1272" s="6">
        <v>22004</v>
      </c>
      <c r="B1272" s="10" t="s">
        <v>1477</v>
      </c>
      <c r="C1272" s="5">
        <f>SUM(C1273:C1284)</f>
        <v>0</v>
      </c>
    </row>
    <row r="1273" spans="1:3" s="1" customFormat="1" ht="16.899999999999999" customHeight="1">
      <c r="A1273" s="6">
        <v>2200401</v>
      </c>
      <c r="B1273" s="6" t="s">
        <v>415</v>
      </c>
      <c r="C1273" s="16">
        <v>0</v>
      </c>
    </row>
    <row r="1274" spans="1:3" s="1" customFormat="1" ht="16.899999999999999" customHeight="1">
      <c r="A1274" s="6">
        <v>2200402</v>
      </c>
      <c r="B1274" s="6" t="s">
        <v>416</v>
      </c>
      <c r="C1274" s="16">
        <v>0</v>
      </c>
    </row>
    <row r="1275" spans="1:3" s="1" customFormat="1" ht="16.899999999999999" customHeight="1">
      <c r="A1275" s="6">
        <v>2200403</v>
      </c>
      <c r="B1275" s="6" t="s">
        <v>417</v>
      </c>
      <c r="C1275" s="16">
        <v>0</v>
      </c>
    </row>
    <row r="1276" spans="1:3" s="1" customFormat="1" ht="16.899999999999999" customHeight="1">
      <c r="A1276" s="6">
        <v>2200404</v>
      </c>
      <c r="B1276" s="6" t="s">
        <v>1478</v>
      </c>
      <c r="C1276" s="16">
        <v>0</v>
      </c>
    </row>
    <row r="1277" spans="1:3" s="1" customFormat="1" ht="16.899999999999999" customHeight="1">
      <c r="A1277" s="6">
        <v>2200405</v>
      </c>
      <c r="B1277" s="6" t="s">
        <v>1479</v>
      </c>
      <c r="C1277" s="16">
        <v>0</v>
      </c>
    </row>
    <row r="1278" spans="1:3" s="1" customFormat="1" ht="16.899999999999999" customHeight="1">
      <c r="A1278" s="6">
        <v>2200406</v>
      </c>
      <c r="B1278" s="6" t="s">
        <v>1480</v>
      </c>
      <c r="C1278" s="16">
        <v>0</v>
      </c>
    </row>
    <row r="1279" spans="1:3" s="1" customFormat="1" ht="16.899999999999999" customHeight="1">
      <c r="A1279" s="6">
        <v>2200407</v>
      </c>
      <c r="B1279" s="6" t="s">
        <v>1481</v>
      </c>
      <c r="C1279" s="16">
        <v>0</v>
      </c>
    </row>
    <row r="1280" spans="1:3" s="1" customFormat="1" ht="16.899999999999999" customHeight="1">
      <c r="A1280" s="6">
        <v>2200408</v>
      </c>
      <c r="B1280" s="6" t="s">
        <v>1482</v>
      </c>
      <c r="C1280" s="16">
        <v>0</v>
      </c>
    </row>
    <row r="1281" spans="1:3" s="1" customFormat="1" ht="16.899999999999999" customHeight="1">
      <c r="A1281" s="6">
        <v>2200409</v>
      </c>
      <c r="B1281" s="6" t="s">
        <v>1483</v>
      </c>
      <c r="C1281" s="16">
        <v>0</v>
      </c>
    </row>
    <row r="1282" spans="1:3" s="1" customFormat="1" ht="16.899999999999999" customHeight="1">
      <c r="A1282" s="6">
        <v>2200410</v>
      </c>
      <c r="B1282" s="6" t="s">
        <v>1484</v>
      </c>
      <c r="C1282" s="16">
        <v>0</v>
      </c>
    </row>
    <row r="1283" spans="1:3" s="1" customFormat="1" ht="16.899999999999999" customHeight="1">
      <c r="A1283" s="6">
        <v>2200450</v>
      </c>
      <c r="B1283" s="6" t="s">
        <v>1485</v>
      </c>
      <c r="C1283" s="16">
        <v>0</v>
      </c>
    </row>
    <row r="1284" spans="1:3" s="1" customFormat="1" ht="16.899999999999999" customHeight="1">
      <c r="A1284" s="6">
        <v>2200499</v>
      </c>
      <c r="B1284" s="6" t="s">
        <v>1486</v>
      </c>
      <c r="C1284" s="16">
        <v>0</v>
      </c>
    </row>
    <row r="1285" spans="1:3" s="1" customFormat="1" ht="16.899999999999999" customHeight="1">
      <c r="A1285" s="6">
        <v>22005</v>
      </c>
      <c r="B1285" s="10" t="s">
        <v>1487</v>
      </c>
      <c r="C1285" s="5">
        <f>SUM(C1286:C1299)</f>
        <v>0</v>
      </c>
    </row>
    <row r="1286" spans="1:3" s="1" customFormat="1" ht="16.899999999999999" customHeight="1">
      <c r="A1286" s="6">
        <v>2200501</v>
      </c>
      <c r="B1286" s="6" t="s">
        <v>415</v>
      </c>
      <c r="C1286" s="16">
        <v>0</v>
      </c>
    </row>
    <row r="1287" spans="1:3" s="1" customFormat="1" ht="16.899999999999999" customHeight="1">
      <c r="A1287" s="6">
        <v>2200502</v>
      </c>
      <c r="B1287" s="6" t="s">
        <v>416</v>
      </c>
      <c r="C1287" s="16">
        <v>0</v>
      </c>
    </row>
    <row r="1288" spans="1:3" s="1" customFormat="1" ht="16.899999999999999" customHeight="1">
      <c r="A1288" s="6">
        <v>2200503</v>
      </c>
      <c r="B1288" s="6" t="s">
        <v>417</v>
      </c>
      <c r="C1288" s="16">
        <v>0</v>
      </c>
    </row>
    <row r="1289" spans="1:3" s="1" customFormat="1" ht="16.899999999999999" customHeight="1">
      <c r="A1289" s="6">
        <v>2200504</v>
      </c>
      <c r="B1289" s="6" t="s">
        <v>1488</v>
      </c>
      <c r="C1289" s="16">
        <v>0</v>
      </c>
    </row>
    <row r="1290" spans="1:3" s="1" customFormat="1" ht="16.899999999999999" customHeight="1">
      <c r="A1290" s="6">
        <v>2200506</v>
      </c>
      <c r="B1290" s="6" t="s">
        <v>1489</v>
      </c>
      <c r="C1290" s="16">
        <v>0</v>
      </c>
    </row>
    <row r="1291" spans="1:3" s="1" customFormat="1" ht="16.899999999999999" customHeight="1">
      <c r="A1291" s="6">
        <v>2200507</v>
      </c>
      <c r="B1291" s="6" t="s">
        <v>1490</v>
      </c>
      <c r="C1291" s="16">
        <v>0</v>
      </c>
    </row>
    <row r="1292" spans="1:3" s="1" customFormat="1" ht="16.899999999999999" customHeight="1">
      <c r="A1292" s="6">
        <v>2200508</v>
      </c>
      <c r="B1292" s="6" t="s">
        <v>1491</v>
      </c>
      <c r="C1292" s="16">
        <v>0</v>
      </c>
    </row>
    <row r="1293" spans="1:3" s="1" customFormat="1" ht="16.899999999999999" customHeight="1">
      <c r="A1293" s="6">
        <v>2200509</v>
      </c>
      <c r="B1293" s="6" t="s">
        <v>1492</v>
      </c>
      <c r="C1293" s="16">
        <v>0</v>
      </c>
    </row>
    <row r="1294" spans="1:3" s="1" customFormat="1" ht="16.899999999999999" customHeight="1">
      <c r="A1294" s="6">
        <v>2200510</v>
      </c>
      <c r="B1294" s="6" t="s">
        <v>1493</v>
      </c>
      <c r="C1294" s="16">
        <v>0</v>
      </c>
    </row>
    <row r="1295" spans="1:3" s="1" customFormat="1" ht="16.899999999999999" customHeight="1">
      <c r="A1295" s="6">
        <v>2200511</v>
      </c>
      <c r="B1295" s="6" t="s">
        <v>1494</v>
      </c>
      <c r="C1295" s="16">
        <v>0</v>
      </c>
    </row>
    <row r="1296" spans="1:3" s="1" customFormat="1" ht="16.899999999999999" customHeight="1">
      <c r="A1296" s="6">
        <v>2200512</v>
      </c>
      <c r="B1296" s="6" t="s">
        <v>1495</v>
      </c>
      <c r="C1296" s="16">
        <v>0</v>
      </c>
    </row>
    <row r="1297" spans="1:3" s="1" customFormat="1" ht="16.899999999999999" customHeight="1">
      <c r="A1297" s="6">
        <v>2200513</v>
      </c>
      <c r="B1297" s="6" t="s">
        <v>1496</v>
      </c>
      <c r="C1297" s="16">
        <v>0</v>
      </c>
    </row>
    <row r="1298" spans="1:3" s="1" customFormat="1" ht="16.899999999999999" customHeight="1">
      <c r="A1298" s="6">
        <v>2200514</v>
      </c>
      <c r="B1298" s="6" t="s">
        <v>1497</v>
      </c>
      <c r="C1298" s="16">
        <v>0</v>
      </c>
    </row>
    <row r="1299" spans="1:3" s="1" customFormat="1" ht="16.899999999999999" customHeight="1">
      <c r="A1299" s="6">
        <v>2200599</v>
      </c>
      <c r="B1299" s="6" t="s">
        <v>1498</v>
      </c>
      <c r="C1299" s="16">
        <v>0</v>
      </c>
    </row>
    <row r="1300" spans="1:3" s="1" customFormat="1" ht="16.899999999999999" customHeight="1">
      <c r="A1300" s="6">
        <v>22099</v>
      </c>
      <c r="B1300" s="10" t="s">
        <v>1499</v>
      </c>
      <c r="C1300" s="5">
        <f>C1301</f>
        <v>0</v>
      </c>
    </row>
    <row r="1301" spans="1:3" s="1" customFormat="1" ht="16.899999999999999" customHeight="1">
      <c r="A1301" s="6">
        <v>2209901</v>
      </c>
      <c r="B1301" s="6" t="s">
        <v>1500</v>
      </c>
      <c r="C1301" s="16">
        <v>0</v>
      </c>
    </row>
    <row r="1302" spans="1:3" s="1" customFormat="1" ht="17.25" customHeight="1">
      <c r="A1302" s="6">
        <v>221</v>
      </c>
      <c r="B1302" s="10" t="s">
        <v>1501</v>
      </c>
      <c r="C1302" s="5">
        <f>SUM(C1303,C1312,C1316)</f>
        <v>1255</v>
      </c>
    </row>
    <row r="1303" spans="1:3" s="1" customFormat="1" ht="16.899999999999999" customHeight="1">
      <c r="A1303" s="6">
        <v>22101</v>
      </c>
      <c r="B1303" s="10" t="s">
        <v>1889</v>
      </c>
      <c r="C1303" s="5">
        <f>SUM(C1304:C1311)</f>
        <v>1198</v>
      </c>
    </row>
    <row r="1304" spans="1:3" s="1" customFormat="1" ht="16.899999999999999" customHeight="1">
      <c r="A1304" s="6">
        <v>2210101</v>
      </c>
      <c r="B1304" s="6" t="s">
        <v>1890</v>
      </c>
      <c r="C1304" s="16">
        <v>0</v>
      </c>
    </row>
    <row r="1305" spans="1:3" s="1" customFormat="1" ht="16.899999999999999" customHeight="1">
      <c r="A1305" s="6">
        <v>2210102</v>
      </c>
      <c r="B1305" s="6" t="s">
        <v>1891</v>
      </c>
      <c r="C1305" s="16">
        <v>0</v>
      </c>
    </row>
    <row r="1306" spans="1:3" s="1" customFormat="1" ht="16.899999999999999" customHeight="1">
      <c r="A1306" s="6">
        <v>2210103</v>
      </c>
      <c r="B1306" s="6" t="s">
        <v>1892</v>
      </c>
      <c r="C1306" s="16">
        <v>1193</v>
      </c>
    </row>
    <row r="1307" spans="1:3" s="1" customFormat="1" ht="16.899999999999999" customHeight="1">
      <c r="A1307" s="6">
        <v>2210104</v>
      </c>
      <c r="B1307" s="6" t="s">
        <v>1893</v>
      </c>
      <c r="C1307" s="16">
        <v>0</v>
      </c>
    </row>
    <row r="1308" spans="1:3" s="1" customFormat="1" ht="16.899999999999999" customHeight="1">
      <c r="A1308" s="6">
        <v>2210105</v>
      </c>
      <c r="B1308" s="6" t="s">
        <v>1894</v>
      </c>
      <c r="C1308" s="16">
        <v>0</v>
      </c>
    </row>
    <row r="1309" spans="1:3" s="1" customFormat="1" ht="16.899999999999999" customHeight="1">
      <c r="A1309" s="6">
        <v>2210106</v>
      </c>
      <c r="B1309" s="6" t="s">
        <v>1895</v>
      </c>
      <c r="C1309" s="16">
        <v>0</v>
      </c>
    </row>
    <row r="1310" spans="1:3" s="1" customFormat="1" ht="16.899999999999999" customHeight="1">
      <c r="A1310" s="6">
        <v>2210107</v>
      </c>
      <c r="B1310" s="6" t="s">
        <v>1896</v>
      </c>
      <c r="C1310" s="16">
        <v>0</v>
      </c>
    </row>
    <row r="1311" spans="1:3" s="1" customFormat="1" ht="16.899999999999999" customHeight="1">
      <c r="A1311" s="6">
        <v>2210199</v>
      </c>
      <c r="B1311" s="6" t="s">
        <v>1897</v>
      </c>
      <c r="C1311" s="16">
        <v>5</v>
      </c>
    </row>
    <row r="1312" spans="1:3" s="1" customFormat="1" ht="16.899999999999999" customHeight="1">
      <c r="A1312" s="6">
        <v>22102</v>
      </c>
      <c r="B1312" s="10" t="s">
        <v>1898</v>
      </c>
      <c r="C1312" s="5">
        <f>SUM(C1313:C1315)</f>
        <v>57</v>
      </c>
    </row>
    <row r="1313" spans="1:3" s="1" customFormat="1" ht="16.899999999999999" customHeight="1">
      <c r="A1313" s="6">
        <v>2210201</v>
      </c>
      <c r="B1313" s="6" t="s">
        <v>1899</v>
      </c>
      <c r="C1313" s="16">
        <v>57</v>
      </c>
    </row>
    <row r="1314" spans="1:3" s="1" customFormat="1" ht="16.899999999999999" customHeight="1">
      <c r="A1314" s="6">
        <v>2210202</v>
      </c>
      <c r="B1314" s="6" t="s">
        <v>1900</v>
      </c>
      <c r="C1314" s="16">
        <v>0</v>
      </c>
    </row>
    <row r="1315" spans="1:3" s="1" customFormat="1" ht="16.899999999999999" customHeight="1">
      <c r="A1315" s="6">
        <v>2210203</v>
      </c>
      <c r="B1315" s="6" t="s">
        <v>1901</v>
      </c>
      <c r="C1315" s="16">
        <v>0</v>
      </c>
    </row>
    <row r="1316" spans="1:3" s="1" customFormat="1" ht="16.899999999999999" customHeight="1">
      <c r="A1316" s="6">
        <v>22103</v>
      </c>
      <c r="B1316" s="10" t="s">
        <v>1902</v>
      </c>
      <c r="C1316" s="5">
        <f>SUM(C1317:C1319)</f>
        <v>0</v>
      </c>
    </row>
    <row r="1317" spans="1:3" s="1" customFormat="1" ht="16.899999999999999" customHeight="1">
      <c r="A1317" s="6">
        <v>2210301</v>
      </c>
      <c r="B1317" s="6" t="s">
        <v>1903</v>
      </c>
      <c r="C1317" s="16">
        <v>0</v>
      </c>
    </row>
    <row r="1318" spans="1:3" s="1" customFormat="1" ht="16.899999999999999" customHeight="1">
      <c r="A1318" s="6">
        <v>2210302</v>
      </c>
      <c r="B1318" s="6" t="s">
        <v>1904</v>
      </c>
      <c r="C1318" s="16">
        <v>0</v>
      </c>
    </row>
    <row r="1319" spans="1:3" s="1" customFormat="1" ht="16.899999999999999" customHeight="1">
      <c r="A1319" s="6">
        <v>2210399</v>
      </c>
      <c r="B1319" s="6" t="s">
        <v>1905</v>
      </c>
      <c r="C1319" s="16">
        <v>0</v>
      </c>
    </row>
    <row r="1320" spans="1:3" s="1" customFormat="1" ht="16.899999999999999" customHeight="1">
      <c r="A1320" s="6">
        <v>222</v>
      </c>
      <c r="B1320" s="10" t="s">
        <v>1906</v>
      </c>
      <c r="C1320" s="5">
        <f>SUM(C1321,C1336,C1350,C1356,C1362)</f>
        <v>0</v>
      </c>
    </row>
    <row r="1321" spans="1:3" s="1" customFormat="1" ht="16.899999999999999" customHeight="1">
      <c r="A1321" s="6">
        <v>22201</v>
      </c>
      <c r="B1321" s="10" t="s">
        <v>1907</v>
      </c>
      <c r="C1321" s="5">
        <f>SUM(C1322:C1335)</f>
        <v>0</v>
      </c>
    </row>
    <row r="1322" spans="1:3" s="1" customFormat="1" ht="16.899999999999999" customHeight="1">
      <c r="A1322" s="6">
        <v>2220101</v>
      </c>
      <c r="B1322" s="6" t="s">
        <v>415</v>
      </c>
      <c r="C1322" s="16">
        <v>0</v>
      </c>
    </row>
    <row r="1323" spans="1:3" s="1" customFormat="1" ht="16.899999999999999" customHeight="1">
      <c r="A1323" s="6">
        <v>2220102</v>
      </c>
      <c r="B1323" s="6" t="s">
        <v>416</v>
      </c>
      <c r="C1323" s="16">
        <v>0</v>
      </c>
    </row>
    <row r="1324" spans="1:3" s="1" customFormat="1" ht="16.899999999999999" customHeight="1">
      <c r="A1324" s="6">
        <v>2220103</v>
      </c>
      <c r="B1324" s="6" t="s">
        <v>417</v>
      </c>
      <c r="C1324" s="16">
        <v>0</v>
      </c>
    </row>
    <row r="1325" spans="1:3" s="1" customFormat="1" ht="16.899999999999999" customHeight="1">
      <c r="A1325" s="6">
        <v>2220104</v>
      </c>
      <c r="B1325" s="6" t="s">
        <v>1908</v>
      </c>
      <c r="C1325" s="16">
        <v>0</v>
      </c>
    </row>
    <row r="1326" spans="1:3" s="1" customFormat="1" ht="16.899999999999999" customHeight="1">
      <c r="A1326" s="6">
        <v>2220105</v>
      </c>
      <c r="B1326" s="6" t="s">
        <v>1909</v>
      </c>
      <c r="C1326" s="16">
        <v>0</v>
      </c>
    </row>
    <row r="1327" spans="1:3" s="1" customFormat="1" ht="16.899999999999999" customHeight="1">
      <c r="A1327" s="6">
        <v>2220106</v>
      </c>
      <c r="B1327" s="6" t="s">
        <v>1910</v>
      </c>
      <c r="C1327" s="16">
        <v>0</v>
      </c>
    </row>
    <row r="1328" spans="1:3" s="1" customFormat="1" ht="16.899999999999999" customHeight="1">
      <c r="A1328" s="6">
        <v>2220107</v>
      </c>
      <c r="B1328" s="6" t="s">
        <v>1911</v>
      </c>
      <c r="C1328" s="16">
        <v>0</v>
      </c>
    </row>
    <row r="1329" spans="1:3" s="1" customFormat="1" ht="16.899999999999999" customHeight="1">
      <c r="A1329" s="6">
        <v>2220112</v>
      </c>
      <c r="B1329" s="6" t="s">
        <v>1912</v>
      </c>
      <c r="C1329" s="16">
        <v>0</v>
      </c>
    </row>
    <row r="1330" spans="1:3" s="1" customFormat="1" ht="16.899999999999999" customHeight="1">
      <c r="A1330" s="6">
        <v>2220113</v>
      </c>
      <c r="B1330" s="6" t="s">
        <v>1913</v>
      </c>
      <c r="C1330" s="16">
        <v>0</v>
      </c>
    </row>
    <row r="1331" spans="1:3" s="1" customFormat="1" ht="16.899999999999999" customHeight="1">
      <c r="A1331" s="6">
        <v>2220114</v>
      </c>
      <c r="B1331" s="6" t="s">
        <v>1914</v>
      </c>
      <c r="C1331" s="16">
        <v>0</v>
      </c>
    </row>
    <row r="1332" spans="1:3" s="1" customFormat="1" ht="16.899999999999999" customHeight="1">
      <c r="A1332" s="6">
        <v>2220115</v>
      </c>
      <c r="B1332" s="6" t="s">
        <v>1915</v>
      </c>
      <c r="C1332" s="16">
        <v>0</v>
      </c>
    </row>
    <row r="1333" spans="1:3" s="1" customFormat="1" ht="16.899999999999999" customHeight="1">
      <c r="A1333" s="6">
        <v>2220118</v>
      </c>
      <c r="B1333" s="6" t="s">
        <v>1916</v>
      </c>
      <c r="C1333" s="16">
        <v>0</v>
      </c>
    </row>
    <row r="1334" spans="1:3" s="1" customFormat="1" ht="16.899999999999999" customHeight="1">
      <c r="A1334" s="6">
        <v>2220150</v>
      </c>
      <c r="B1334" s="6" t="s">
        <v>424</v>
      </c>
      <c r="C1334" s="16">
        <v>0</v>
      </c>
    </row>
    <row r="1335" spans="1:3" s="1" customFormat="1" ht="16.899999999999999" customHeight="1">
      <c r="A1335" s="6">
        <v>2220199</v>
      </c>
      <c r="B1335" s="6" t="s">
        <v>1917</v>
      </c>
      <c r="C1335" s="16">
        <v>0</v>
      </c>
    </row>
    <row r="1336" spans="1:3" s="1" customFormat="1" ht="16.899999999999999" customHeight="1">
      <c r="A1336" s="6">
        <v>22202</v>
      </c>
      <c r="B1336" s="10" t="s">
        <v>1918</v>
      </c>
      <c r="C1336" s="5">
        <f>SUM(C1337:C1349)</f>
        <v>0</v>
      </c>
    </row>
    <row r="1337" spans="1:3" s="1" customFormat="1" ht="16.899999999999999" customHeight="1">
      <c r="A1337" s="6">
        <v>2220201</v>
      </c>
      <c r="B1337" s="6" t="s">
        <v>415</v>
      </c>
      <c r="C1337" s="16">
        <v>0</v>
      </c>
    </row>
    <row r="1338" spans="1:3" s="1" customFormat="1" ht="16.899999999999999" customHeight="1">
      <c r="A1338" s="6">
        <v>2220202</v>
      </c>
      <c r="B1338" s="6" t="s">
        <v>416</v>
      </c>
      <c r="C1338" s="16">
        <v>0</v>
      </c>
    </row>
    <row r="1339" spans="1:3" s="1" customFormat="1" ht="16.899999999999999" customHeight="1">
      <c r="A1339" s="6">
        <v>2220203</v>
      </c>
      <c r="B1339" s="6" t="s">
        <v>417</v>
      </c>
      <c r="C1339" s="16">
        <v>0</v>
      </c>
    </row>
    <row r="1340" spans="1:3" s="1" customFormat="1" ht="16.899999999999999" customHeight="1">
      <c r="A1340" s="6">
        <v>2220204</v>
      </c>
      <c r="B1340" s="6" t="s">
        <v>1919</v>
      </c>
      <c r="C1340" s="16">
        <v>0</v>
      </c>
    </row>
    <row r="1341" spans="1:3" s="1" customFormat="1" ht="16.899999999999999" customHeight="1">
      <c r="A1341" s="6">
        <v>2220205</v>
      </c>
      <c r="B1341" s="6" t="s">
        <v>1920</v>
      </c>
      <c r="C1341" s="16">
        <v>0</v>
      </c>
    </row>
    <row r="1342" spans="1:3" s="1" customFormat="1" ht="16.899999999999999" customHeight="1">
      <c r="A1342" s="6">
        <v>2220206</v>
      </c>
      <c r="B1342" s="6" t="s">
        <v>1921</v>
      </c>
      <c r="C1342" s="16">
        <v>0</v>
      </c>
    </row>
    <row r="1343" spans="1:3" s="1" customFormat="1" ht="16.899999999999999" customHeight="1">
      <c r="A1343" s="6">
        <v>2220207</v>
      </c>
      <c r="B1343" s="6" t="s">
        <v>1922</v>
      </c>
      <c r="C1343" s="16">
        <v>0</v>
      </c>
    </row>
    <row r="1344" spans="1:3" s="1" customFormat="1" ht="16.899999999999999" customHeight="1">
      <c r="A1344" s="6">
        <v>2220209</v>
      </c>
      <c r="B1344" s="6" t="s">
        <v>1923</v>
      </c>
      <c r="C1344" s="16">
        <v>0</v>
      </c>
    </row>
    <row r="1345" spans="1:3" s="1" customFormat="1" ht="16.899999999999999" customHeight="1">
      <c r="A1345" s="6">
        <v>2220210</v>
      </c>
      <c r="B1345" s="6" t="s">
        <v>1924</v>
      </c>
      <c r="C1345" s="16">
        <v>0</v>
      </c>
    </row>
    <row r="1346" spans="1:3" s="1" customFormat="1" ht="16.899999999999999" customHeight="1">
      <c r="A1346" s="6">
        <v>2220211</v>
      </c>
      <c r="B1346" s="6" t="s">
        <v>1925</v>
      </c>
      <c r="C1346" s="16">
        <v>0</v>
      </c>
    </row>
    <row r="1347" spans="1:3" s="1" customFormat="1" ht="16.899999999999999" customHeight="1">
      <c r="A1347" s="6">
        <v>2220212</v>
      </c>
      <c r="B1347" s="6" t="s">
        <v>1926</v>
      </c>
      <c r="C1347" s="16">
        <v>0</v>
      </c>
    </row>
    <row r="1348" spans="1:3" s="1" customFormat="1" ht="16.899999999999999" customHeight="1">
      <c r="A1348" s="6">
        <v>2220250</v>
      </c>
      <c r="B1348" s="6" t="s">
        <v>424</v>
      </c>
      <c r="C1348" s="16">
        <v>0</v>
      </c>
    </row>
    <row r="1349" spans="1:3" s="1" customFormat="1" ht="16.899999999999999" customHeight="1">
      <c r="A1349" s="6">
        <v>2220299</v>
      </c>
      <c r="B1349" s="6" t="s">
        <v>1927</v>
      </c>
      <c r="C1349" s="16">
        <v>0</v>
      </c>
    </row>
    <row r="1350" spans="1:3" s="1" customFormat="1" ht="16.899999999999999" customHeight="1">
      <c r="A1350" s="6">
        <v>22203</v>
      </c>
      <c r="B1350" s="10" t="s">
        <v>1928</v>
      </c>
      <c r="C1350" s="5">
        <f>SUM(C1351:C1355)</f>
        <v>0</v>
      </c>
    </row>
    <row r="1351" spans="1:3" s="1" customFormat="1" ht="16.899999999999999" customHeight="1">
      <c r="A1351" s="6">
        <v>2220301</v>
      </c>
      <c r="B1351" s="6" t="s">
        <v>1929</v>
      </c>
      <c r="C1351" s="16">
        <v>0</v>
      </c>
    </row>
    <row r="1352" spans="1:3" s="1" customFormat="1" ht="16.899999999999999" customHeight="1">
      <c r="A1352" s="6">
        <v>2220302</v>
      </c>
      <c r="B1352" s="6" t="s">
        <v>1930</v>
      </c>
      <c r="C1352" s="16">
        <v>0</v>
      </c>
    </row>
    <row r="1353" spans="1:3" s="1" customFormat="1" ht="16.899999999999999" customHeight="1">
      <c r="A1353" s="6">
        <v>2220303</v>
      </c>
      <c r="B1353" s="6" t="s">
        <v>1931</v>
      </c>
      <c r="C1353" s="16">
        <v>0</v>
      </c>
    </row>
    <row r="1354" spans="1:3" s="1" customFormat="1" ht="16.899999999999999" customHeight="1">
      <c r="A1354" s="6">
        <v>2220304</v>
      </c>
      <c r="B1354" s="6" t="s">
        <v>2125</v>
      </c>
      <c r="C1354" s="16">
        <v>0</v>
      </c>
    </row>
    <row r="1355" spans="1:3" s="1" customFormat="1" ht="16.899999999999999" customHeight="1">
      <c r="A1355" s="6">
        <v>2220399</v>
      </c>
      <c r="B1355" s="6" t="s">
        <v>2126</v>
      </c>
      <c r="C1355" s="16">
        <v>0</v>
      </c>
    </row>
    <row r="1356" spans="1:3" s="1" customFormat="1" ht="16.899999999999999" customHeight="1">
      <c r="A1356" s="6">
        <v>22204</v>
      </c>
      <c r="B1356" s="10" t="s">
        <v>2127</v>
      </c>
      <c r="C1356" s="5">
        <f>SUM(C1357:C1361)</f>
        <v>0</v>
      </c>
    </row>
    <row r="1357" spans="1:3" s="1" customFormat="1" ht="16.899999999999999" customHeight="1">
      <c r="A1357" s="6">
        <v>2220401</v>
      </c>
      <c r="B1357" s="6" t="s">
        <v>2128</v>
      </c>
      <c r="C1357" s="16">
        <v>0</v>
      </c>
    </row>
    <row r="1358" spans="1:3" s="1" customFormat="1" ht="16.899999999999999" customHeight="1">
      <c r="A1358" s="6">
        <v>2220402</v>
      </c>
      <c r="B1358" s="6" t="s">
        <v>2129</v>
      </c>
      <c r="C1358" s="16">
        <v>0</v>
      </c>
    </row>
    <row r="1359" spans="1:3" s="1" customFormat="1" ht="16.899999999999999" customHeight="1">
      <c r="A1359" s="6">
        <v>2220403</v>
      </c>
      <c r="B1359" s="6" t="s">
        <v>2130</v>
      </c>
      <c r="C1359" s="16">
        <v>0</v>
      </c>
    </row>
    <row r="1360" spans="1:3" s="1" customFormat="1" ht="16.899999999999999" customHeight="1">
      <c r="A1360" s="6">
        <v>2220404</v>
      </c>
      <c r="B1360" s="6" t="s">
        <v>2131</v>
      </c>
      <c r="C1360" s="16">
        <v>0</v>
      </c>
    </row>
    <row r="1361" spans="1:3" s="1" customFormat="1" ht="16.899999999999999" customHeight="1">
      <c r="A1361" s="6">
        <v>2220499</v>
      </c>
      <c r="B1361" s="6" t="s">
        <v>2132</v>
      </c>
      <c r="C1361" s="16">
        <v>0</v>
      </c>
    </row>
    <row r="1362" spans="1:3" s="1" customFormat="1" ht="16.899999999999999" customHeight="1">
      <c r="A1362" s="6">
        <v>22205</v>
      </c>
      <c r="B1362" s="10" t="s">
        <v>2133</v>
      </c>
      <c r="C1362" s="5">
        <f>SUM(C1363:C1373)</f>
        <v>0</v>
      </c>
    </row>
    <row r="1363" spans="1:3" s="1" customFormat="1" ht="16.899999999999999" customHeight="1">
      <c r="A1363" s="6">
        <v>2220501</v>
      </c>
      <c r="B1363" s="6" t="s">
        <v>2134</v>
      </c>
      <c r="C1363" s="16">
        <v>0</v>
      </c>
    </row>
    <row r="1364" spans="1:3" s="1" customFormat="1" ht="16.899999999999999" customHeight="1">
      <c r="A1364" s="6">
        <v>2220502</v>
      </c>
      <c r="B1364" s="6" t="s">
        <v>2135</v>
      </c>
      <c r="C1364" s="16">
        <v>0</v>
      </c>
    </row>
    <row r="1365" spans="1:3" s="1" customFormat="1" ht="16.899999999999999" customHeight="1">
      <c r="A1365" s="6">
        <v>2220503</v>
      </c>
      <c r="B1365" s="6" t="s">
        <v>2136</v>
      </c>
      <c r="C1365" s="16">
        <v>0</v>
      </c>
    </row>
    <row r="1366" spans="1:3" s="1" customFormat="1" ht="16.899999999999999" customHeight="1">
      <c r="A1366" s="6">
        <v>2220504</v>
      </c>
      <c r="B1366" s="6" t="s">
        <v>2137</v>
      </c>
      <c r="C1366" s="16">
        <v>0</v>
      </c>
    </row>
    <row r="1367" spans="1:3" s="1" customFormat="1" ht="16.899999999999999" customHeight="1">
      <c r="A1367" s="6">
        <v>2220505</v>
      </c>
      <c r="B1367" s="6" t="s">
        <v>2138</v>
      </c>
      <c r="C1367" s="16">
        <v>0</v>
      </c>
    </row>
    <row r="1368" spans="1:3" s="1" customFormat="1" ht="16.899999999999999" customHeight="1">
      <c r="A1368" s="6">
        <v>2220506</v>
      </c>
      <c r="B1368" s="6" t="s">
        <v>2139</v>
      </c>
      <c r="C1368" s="16">
        <v>0</v>
      </c>
    </row>
    <row r="1369" spans="1:3" s="1" customFormat="1" ht="16.899999999999999" customHeight="1">
      <c r="A1369" s="6">
        <v>2220507</v>
      </c>
      <c r="B1369" s="6" t="s">
        <v>2140</v>
      </c>
      <c r="C1369" s="16">
        <v>0</v>
      </c>
    </row>
    <row r="1370" spans="1:3" s="1" customFormat="1" ht="16.899999999999999" customHeight="1">
      <c r="A1370" s="6">
        <v>2220508</v>
      </c>
      <c r="B1370" s="6" t="s">
        <v>2141</v>
      </c>
      <c r="C1370" s="16">
        <v>0</v>
      </c>
    </row>
    <row r="1371" spans="1:3" s="1" customFormat="1" ht="16.899999999999999" customHeight="1">
      <c r="A1371" s="6">
        <v>2220509</v>
      </c>
      <c r="B1371" s="6" t="s">
        <v>2142</v>
      </c>
      <c r="C1371" s="16">
        <v>0</v>
      </c>
    </row>
    <row r="1372" spans="1:3" s="1" customFormat="1" ht="16.899999999999999" customHeight="1">
      <c r="A1372" s="6">
        <v>2220510</v>
      </c>
      <c r="B1372" s="6" t="s">
        <v>2143</v>
      </c>
      <c r="C1372" s="16">
        <v>0</v>
      </c>
    </row>
    <row r="1373" spans="1:3" s="1" customFormat="1" ht="16.899999999999999" customHeight="1">
      <c r="A1373" s="6">
        <v>2220599</v>
      </c>
      <c r="B1373" s="6" t="s">
        <v>2144</v>
      </c>
      <c r="C1373" s="16">
        <v>0</v>
      </c>
    </row>
    <row r="1374" spans="1:3" s="1" customFormat="1" ht="16.899999999999999" customHeight="1">
      <c r="A1374" s="6">
        <v>229</v>
      </c>
      <c r="B1374" s="10" t="s">
        <v>2145</v>
      </c>
      <c r="C1374" s="5">
        <f>C1375</f>
        <v>29332</v>
      </c>
    </row>
    <row r="1375" spans="1:3" s="1" customFormat="1" ht="16.899999999999999" customHeight="1">
      <c r="A1375" s="6">
        <v>22999</v>
      </c>
      <c r="B1375" s="10" t="s">
        <v>2146</v>
      </c>
      <c r="C1375" s="5">
        <f>C1376</f>
        <v>29332</v>
      </c>
    </row>
    <row r="1376" spans="1:3" s="1" customFormat="1" ht="16.899999999999999" customHeight="1">
      <c r="A1376" s="6">
        <v>2299901</v>
      </c>
      <c r="B1376" s="18" t="s">
        <v>2147</v>
      </c>
      <c r="C1376" s="16">
        <v>29332</v>
      </c>
    </row>
    <row r="1377" spans="1:3" s="1" customFormat="1" ht="16.899999999999999" customHeight="1">
      <c r="A1377" s="6">
        <v>232</v>
      </c>
      <c r="B1377" s="10" t="s">
        <v>2148</v>
      </c>
      <c r="C1377" s="5">
        <f>SUM(C1378,C1379,C1384)</f>
        <v>199</v>
      </c>
    </row>
    <row r="1378" spans="1:3" s="1" customFormat="1" ht="16.899999999999999" customHeight="1">
      <c r="A1378" s="6">
        <v>23201</v>
      </c>
      <c r="B1378" s="10" t="s">
        <v>2149</v>
      </c>
      <c r="C1378" s="16">
        <v>0</v>
      </c>
    </row>
    <row r="1379" spans="1:3" s="1" customFormat="1" ht="16.899999999999999" customHeight="1">
      <c r="A1379" s="6">
        <v>23202</v>
      </c>
      <c r="B1379" s="10" t="s">
        <v>2150</v>
      </c>
      <c r="C1379" s="5">
        <f>SUM(C1380:C1383)</f>
        <v>0</v>
      </c>
    </row>
    <row r="1380" spans="1:3" s="1" customFormat="1" ht="16.899999999999999" customHeight="1">
      <c r="A1380" s="6">
        <v>2320201</v>
      </c>
      <c r="B1380" s="6" t="s">
        <v>2151</v>
      </c>
      <c r="C1380" s="16">
        <v>0</v>
      </c>
    </row>
    <row r="1381" spans="1:3" s="1" customFormat="1" ht="16.899999999999999" customHeight="1">
      <c r="A1381" s="6">
        <v>2320202</v>
      </c>
      <c r="B1381" s="6" t="s">
        <v>2152</v>
      </c>
      <c r="C1381" s="16">
        <v>0</v>
      </c>
    </row>
    <row r="1382" spans="1:3" s="1" customFormat="1" ht="16.899999999999999" customHeight="1">
      <c r="A1382" s="6">
        <v>2320203</v>
      </c>
      <c r="B1382" s="6" t="s">
        <v>2153</v>
      </c>
      <c r="C1382" s="16">
        <v>0</v>
      </c>
    </row>
    <row r="1383" spans="1:3" s="1" customFormat="1" ht="16.899999999999999" customHeight="1">
      <c r="A1383" s="6">
        <v>2320299</v>
      </c>
      <c r="B1383" s="6" t="s">
        <v>2154</v>
      </c>
      <c r="C1383" s="16">
        <v>0</v>
      </c>
    </row>
    <row r="1384" spans="1:3" s="1" customFormat="1" ht="16.899999999999999" customHeight="1">
      <c r="A1384" s="6">
        <v>23203</v>
      </c>
      <c r="B1384" s="10" t="s">
        <v>2155</v>
      </c>
      <c r="C1384" s="5">
        <f>SUM(C1385:C1388)</f>
        <v>199</v>
      </c>
    </row>
    <row r="1385" spans="1:3" s="1" customFormat="1" ht="16.899999999999999" customHeight="1">
      <c r="A1385" s="6">
        <v>2320301</v>
      </c>
      <c r="B1385" s="6" t="s">
        <v>2156</v>
      </c>
      <c r="C1385" s="16">
        <v>199</v>
      </c>
    </row>
    <row r="1386" spans="1:3" s="1" customFormat="1" ht="16.899999999999999" customHeight="1">
      <c r="A1386" s="6">
        <v>2320302</v>
      </c>
      <c r="B1386" s="6" t="s">
        <v>2157</v>
      </c>
      <c r="C1386" s="16">
        <v>0</v>
      </c>
    </row>
    <row r="1387" spans="1:3" s="1" customFormat="1" ht="16.899999999999999" customHeight="1">
      <c r="A1387" s="6">
        <v>2320303</v>
      </c>
      <c r="B1387" s="6" t="s">
        <v>2158</v>
      </c>
      <c r="C1387" s="16">
        <v>0</v>
      </c>
    </row>
    <row r="1388" spans="1:3" s="1" customFormat="1" ht="16.899999999999999" customHeight="1">
      <c r="A1388" s="6">
        <v>2320304</v>
      </c>
      <c r="B1388" s="6" t="s">
        <v>2159</v>
      </c>
      <c r="C1388" s="16">
        <v>0</v>
      </c>
    </row>
    <row r="1389" spans="1:3" s="1" customFormat="1" ht="16.899999999999999" customHeight="1">
      <c r="A1389" s="6">
        <v>233</v>
      </c>
      <c r="B1389" s="10" t="s">
        <v>2160</v>
      </c>
      <c r="C1389" s="5">
        <f>C1390+C1391+C1392</f>
        <v>0</v>
      </c>
    </row>
    <row r="1390" spans="1:3" s="1" customFormat="1" ht="16.899999999999999" customHeight="1">
      <c r="A1390" s="6">
        <v>23301</v>
      </c>
      <c r="B1390" s="10" t="s">
        <v>2161</v>
      </c>
      <c r="C1390" s="16">
        <v>0</v>
      </c>
    </row>
    <row r="1391" spans="1:3" s="1" customFormat="1" ht="16.899999999999999" customHeight="1">
      <c r="A1391" s="6">
        <v>23302</v>
      </c>
      <c r="B1391" s="10" t="s">
        <v>2162</v>
      </c>
      <c r="C1391" s="16">
        <v>0</v>
      </c>
    </row>
    <row r="1392" spans="1:3" s="1" customFormat="1" ht="16.899999999999999" customHeight="1">
      <c r="A1392" s="6">
        <v>23303</v>
      </c>
      <c r="B1392" s="10" t="s">
        <v>2163</v>
      </c>
      <c r="C1392" s="16">
        <v>0</v>
      </c>
    </row>
    <row r="1393" ht="16.899999999999999" customHeight="1"/>
  </sheetData>
  <mergeCells count="3">
    <mergeCell ref="A1:C1"/>
    <mergeCell ref="A2:C2"/>
    <mergeCell ref="A3:C3"/>
  </mergeCells>
  <phoneticPr fontId="5" type="noConversion"/>
  <printOptions gridLines="1"/>
  <pageMargins left="0.75" right="0.75" top="1" bottom="1" header="0.5" footer="0.5"/>
  <headerFooter alignWithMargins="0">
    <oddHeader>&amp;C&amp;A</oddHeader>
    <oddFooter>&amp;CPage &amp;P</oddFooter>
  </headerFooter>
</worksheet>
</file>

<file path=xl/worksheets/sheet4.xml><?xml version="1.0" encoding="utf-8"?>
<worksheet xmlns="http://schemas.openxmlformats.org/spreadsheetml/2006/main" xmlns:r="http://schemas.openxmlformats.org/officeDocument/2006/relationships">
  <dimension ref="A1:AA249"/>
  <sheetViews>
    <sheetView showGridLines="0" showZeros="0" workbookViewId="0">
      <selection activeCell="F12" sqref="F12"/>
    </sheetView>
  </sheetViews>
  <sheetFormatPr defaultColWidth="9.125" defaultRowHeight="14.25"/>
  <cols>
    <col min="1" max="1" width="10.125" style="2" customWidth="1"/>
    <col min="2" max="2" width="39.875" style="2" customWidth="1"/>
    <col min="3" max="13" width="12.875" style="43" customWidth="1"/>
    <col min="14" max="14" width="10" style="43" customWidth="1"/>
    <col min="15" max="15" width="51.125" style="43" customWidth="1"/>
    <col min="16" max="23" width="12.625" style="43" customWidth="1"/>
    <col min="24" max="24" width="10" style="43" customWidth="1"/>
    <col min="25" max="25" width="36.125" style="43" customWidth="1"/>
    <col min="26" max="27" width="12.375" style="43" customWidth="1"/>
    <col min="28" max="28" width="9.125" customWidth="1"/>
  </cols>
  <sheetData>
    <row r="1" spans="1:27" s="1" customFormat="1" ht="33.950000000000003" customHeight="1">
      <c r="A1" s="76" t="s">
        <v>1864</v>
      </c>
      <c r="B1" s="76"/>
      <c r="C1" s="76"/>
      <c r="D1" s="76"/>
      <c r="E1" s="76"/>
      <c r="F1" s="76"/>
      <c r="G1" s="76"/>
      <c r="H1" s="76"/>
      <c r="I1" s="76"/>
      <c r="J1" s="76"/>
      <c r="K1" s="76"/>
      <c r="L1" s="76"/>
      <c r="M1" s="76"/>
      <c r="N1" s="76"/>
      <c r="O1" s="76"/>
      <c r="P1" s="76"/>
      <c r="Q1" s="76"/>
      <c r="R1" s="76"/>
      <c r="S1" s="76"/>
      <c r="T1" s="76"/>
      <c r="U1" s="76"/>
      <c r="V1" s="76"/>
      <c r="W1" s="76"/>
      <c r="X1" s="76"/>
      <c r="Y1" s="76"/>
      <c r="Z1" s="76"/>
      <c r="AA1" s="76"/>
    </row>
    <row r="2" spans="1:27" s="1" customFormat="1" ht="17.100000000000001" customHeight="1">
      <c r="A2" s="81" t="s">
        <v>1502</v>
      </c>
      <c r="B2" s="81"/>
      <c r="C2" s="81"/>
      <c r="D2" s="81"/>
      <c r="E2" s="81"/>
      <c r="F2" s="81"/>
      <c r="G2" s="81"/>
      <c r="H2" s="81"/>
      <c r="I2" s="81"/>
      <c r="J2" s="81"/>
      <c r="K2" s="81"/>
      <c r="L2" s="81"/>
      <c r="M2" s="81"/>
      <c r="N2" s="81"/>
      <c r="O2" s="81"/>
      <c r="P2" s="81"/>
      <c r="Q2" s="81"/>
      <c r="R2" s="81"/>
      <c r="S2" s="81"/>
      <c r="T2" s="81"/>
      <c r="U2" s="81"/>
      <c r="V2" s="81"/>
      <c r="W2" s="81"/>
      <c r="X2" s="81"/>
      <c r="Y2" s="81"/>
      <c r="Z2" s="81"/>
      <c r="AA2" s="81"/>
    </row>
    <row r="3" spans="1:27" s="1" customFormat="1" ht="16.5" customHeight="1">
      <c r="A3" s="82" t="s">
        <v>411</v>
      </c>
      <c r="B3" s="82"/>
      <c r="C3" s="82"/>
      <c r="D3" s="82"/>
      <c r="E3" s="82"/>
      <c r="F3" s="82"/>
      <c r="G3" s="82"/>
      <c r="H3" s="82"/>
      <c r="I3" s="82"/>
      <c r="J3" s="82"/>
      <c r="K3" s="82"/>
      <c r="L3" s="82"/>
      <c r="M3" s="82"/>
      <c r="N3" s="82"/>
      <c r="O3" s="82"/>
      <c r="P3" s="82"/>
      <c r="Q3" s="82"/>
      <c r="R3" s="82"/>
      <c r="S3" s="82"/>
      <c r="T3" s="82"/>
      <c r="U3" s="82"/>
      <c r="V3" s="82"/>
      <c r="W3" s="82"/>
      <c r="X3" s="82"/>
      <c r="Y3" s="82"/>
      <c r="Z3" s="82"/>
      <c r="AA3" s="82"/>
    </row>
    <row r="4" spans="1:27" s="1" customFormat="1" ht="17.100000000000001" customHeight="1">
      <c r="A4" s="79" t="s">
        <v>2167</v>
      </c>
      <c r="B4" s="77" t="s">
        <v>1503</v>
      </c>
      <c r="C4" s="77" t="s">
        <v>2169</v>
      </c>
      <c r="D4" s="77" t="s">
        <v>1504</v>
      </c>
      <c r="E4" s="77" t="s">
        <v>1505</v>
      </c>
      <c r="F4" s="77" t="s">
        <v>1506</v>
      </c>
      <c r="G4" s="77" t="s">
        <v>1507</v>
      </c>
      <c r="H4" s="77" t="s">
        <v>1508</v>
      </c>
      <c r="I4" s="77" t="s">
        <v>1509</v>
      </c>
      <c r="J4" s="77" t="s">
        <v>1510</v>
      </c>
      <c r="K4" s="77" t="s">
        <v>1511</v>
      </c>
      <c r="L4" s="77" t="s">
        <v>1512</v>
      </c>
      <c r="M4" s="77" t="s">
        <v>1513</v>
      </c>
      <c r="N4" s="79" t="s">
        <v>2167</v>
      </c>
      <c r="O4" s="77" t="s">
        <v>1503</v>
      </c>
      <c r="P4" s="77" t="s">
        <v>2169</v>
      </c>
      <c r="Q4" s="77" t="s">
        <v>1514</v>
      </c>
      <c r="R4" s="77" t="s">
        <v>1515</v>
      </c>
      <c r="S4" s="77" t="s">
        <v>1516</v>
      </c>
      <c r="T4" s="77" t="s">
        <v>1517</v>
      </c>
      <c r="U4" s="77" t="s">
        <v>1518</v>
      </c>
      <c r="V4" s="77" t="s">
        <v>1519</v>
      </c>
      <c r="W4" s="77" t="s">
        <v>1520</v>
      </c>
      <c r="X4" s="79" t="s">
        <v>2167</v>
      </c>
      <c r="Y4" s="77" t="s">
        <v>1521</v>
      </c>
      <c r="Z4" s="77" t="s">
        <v>1522</v>
      </c>
      <c r="AA4" s="77" t="s">
        <v>1523</v>
      </c>
    </row>
    <row r="5" spans="1:27" s="1" customFormat="1" ht="18.75" customHeight="1">
      <c r="A5" s="80"/>
      <c r="B5" s="78"/>
      <c r="C5" s="78"/>
      <c r="D5" s="78"/>
      <c r="E5" s="78"/>
      <c r="F5" s="78"/>
      <c r="G5" s="78"/>
      <c r="H5" s="78"/>
      <c r="I5" s="78"/>
      <c r="J5" s="78"/>
      <c r="K5" s="78"/>
      <c r="L5" s="78"/>
      <c r="M5" s="78"/>
      <c r="N5" s="80"/>
      <c r="O5" s="78"/>
      <c r="P5" s="78"/>
      <c r="Q5" s="78"/>
      <c r="R5" s="78" t="s">
        <v>1524</v>
      </c>
      <c r="S5" s="78" t="s">
        <v>1516</v>
      </c>
      <c r="T5" s="78" t="s">
        <v>1517</v>
      </c>
      <c r="U5" s="78" t="s">
        <v>1518</v>
      </c>
      <c r="V5" s="78"/>
      <c r="W5" s="78"/>
      <c r="X5" s="80"/>
      <c r="Y5" s="78"/>
      <c r="Z5" s="78"/>
      <c r="AA5" s="78"/>
    </row>
    <row r="6" spans="1:27" s="1" customFormat="1" ht="18.75" customHeight="1">
      <c r="A6" s="6">
        <v>10301</v>
      </c>
      <c r="B6" s="27" t="s">
        <v>1525</v>
      </c>
      <c r="C6" s="5">
        <f t="shared" ref="C6:M6" si="0">C7+C14+C22+C26+C33+C38+C43+C59+C68+C75+C79+C88+C97+C104+C113+C121+C126+C132+C140+C148+C156+C164+C173+C180+C189+C199+C208+C212+C218+C219+C220+C229+C244+C245</f>
        <v>6904</v>
      </c>
      <c r="D6" s="5">
        <f t="shared" si="0"/>
        <v>51</v>
      </c>
      <c r="E6" s="5">
        <f t="shared" si="0"/>
        <v>0</v>
      </c>
      <c r="F6" s="5">
        <f t="shared" si="0"/>
        <v>0</v>
      </c>
      <c r="G6" s="28">
        <f t="shared" si="0"/>
        <v>856</v>
      </c>
      <c r="H6" s="5">
        <f t="shared" si="0"/>
        <v>292</v>
      </c>
      <c r="I6" s="5">
        <f t="shared" si="0"/>
        <v>0</v>
      </c>
      <c r="J6" s="5">
        <f t="shared" si="0"/>
        <v>0</v>
      </c>
      <c r="K6" s="28">
        <f t="shared" si="0"/>
        <v>0</v>
      </c>
      <c r="L6" s="28">
        <f t="shared" si="0"/>
        <v>0</v>
      </c>
      <c r="M6" s="28">
        <f t="shared" si="0"/>
        <v>0</v>
      </c>
      <c r="N6" s="29"/>
      <c r="O6" s="27" t="s">
        <v>1526</v>
      </c>
      <c r="P6" s="28">
        <f t="shared" ref="P6:W6" si="1">SUM(P7,P14,P22,P26,P33,P38,P43,P59,P68,P75,P79,P88,P97,P104,P113,P121,P126,P132,P140,P148,P156,P164,P173,P180,P189,P199)+SUM(P208,P212,P218,P219,P220,P229,P244,P245)</f>
        <v>3785</v>
      </c>
      <c r="Q6" s="28">
        <f t="shared" si="1"/>
        <v>0</v>
      </c>
      <c r="R6" s="28">
        <f t="shared" si="1"/>
        <v>0</v>
      </c>
      <c r="S6" s="28">
        <f t="shared" si="1"/>
        <v>4318</v>
      </c>
      <c r="T6" s="28">
        <f t="shared" si="1"/>
        <v>0</v>
      </c>
      <c r="U6" s="28">
        <f t="shared" si="1"/>
        <v>0</v>
      </c>
      <c r="V6" s="28">
        <f t="shared" si="1"/>
        <v>0</v>
      </c>
      <c r="W6" s="28">
        <f t="shared" si="1"/>
        <v>0</v>
      </c>
      <c r="X6" s="6">
        <v>10301</v>
      </c>
      <c r="Y6" s="27" t="s">
        <v>1527</v>
      </c>
      <c r="Z6" s="28">
        <f>Z7+Z14+Z22+Z26+Z33+Z38+Z43+Z59+Z68+Z75+Z79+Z88+Z97+Z104+Z113+Z121+Z126+Z132+Z140+Z148+Z156+Z164+Z173+Z180+Z189+Z199+Z208+Z212+Z218+Z219+Z220+Z229+Z244+Z245</f>
        <v>0</v>
      </c>
      <c r="AA6" s="5">
        <f>SUM(C6:M6)-SUM(P6:W6)-Z6-I6</f>
        <v>0</v>
      </c>
    </row>
    <row r="7" spans="1:27" s="1" customFormat="1" ht="18.75" customHeight="1">
      <c r="A7" s="6">
        <v>1030166</v>
      </c>
      <c r="B7" s="10" t="s">
        <v>1528</v>
      </c>
      <c r="C7" s="16">
        <v>0</v>
      </c>
      <c r="D7" s="30">
        <v>0</v>
      </c>
      <c r="E7" s="30">
        <v>0</v>
      </c>
      <c r="F7" s="16">
        <v>0</v>
      </c>
      <c r="G7" s="31">
        <v>0</v>
      </c>
      <c r="H7" s="16">
        <v>0</v>
      </c>
      <c r="I7" s="16">
        <v>0</v>
      </c>
      <c r="J7" s="16">
        <v>0</v>
      </c>
      <c r="K7" s="32">
        <v>0</v>
      </c>
      <c r="L7" s="32">
        <v>0</v>
      </c>
      <c r="M7" s="32">
        <v>0</v>
      </c>
      <c r="N7" s="29">
        <v>20610</v>
      </c>
      <c r="O7" s="10" t="s">
        <v>1529</v>
      </c>
      <c r="P7" s="5">
        <f t="shared" ref="P7:W7" si="2">SUM(P8:P13)</f>
        <v>0</v>
      </c>
      <c r="Q7" s="28">
        <f t="shared" si="2"/>
        <v>0</v>
      </c>
      <c r="R7" s="28">
        <f t="shared" si="2"/>
        <v>0</v>
      </c>
      <c r="S7" s="5">
        <f t="shared" si="2"/>
        <v>0</v>
      </c>
      <c r="T7" s="5">
        <f t="shared" si="2"/>
        <v>0</v>
      </c>
      <c r="U7" s="28">
        <f t="shared" si="2"/>
        <v>0</v>
      </c>
      <c r="V7" s="28">
        <f t="shared" si="2"/>
        <v>0</v>
      </c>
      <c r="W7" s="28">
        <f t="shared" si="2"/>
        <v>0</v>
      </c>
      <c r="X7" s="6">
        <v>1030166</v>
      </c>
      <c r="Y7" s="10" t="s">
        <v>1530</v>
      </c>
      <c r="Z7" s="16">
        <v>0</v>
      </c>
      <c r="AA7" s="5">
        <f>SUM(C7:M7)-SUM(P7:W7)-Z7-I7</f>
        <v>0</v>
      </c>
    </row>
    <row r="8" spans="1:27" s="1" customFormat="1" ht="18.75" customHeight="1">
      <c r="A8" s="6"/>
      <c r="B8" s="10"/>
      <c r="C8" s="33"/>
      <c r="D8" s="34"/>
      <c r="E8" s="34"/>
      <c r="F8" s="33"/>
      <c r="G8" s="34"/>
      <c r="H8" s="34"/>
      <c r="I8" s="34"/>
      <c r="J8" s="34"/>
      <c r="K8" s="34"/>
      <c r="L8" s="34"/>
      <c r="M8" s="34"/>
      <c r="N8" s="29">
        <v>2061001</v>
      </c>
      <c r="O8" s="6" t="s">
        <v>1531</v>
      </c>
      <c r="P8" s="16">
        <v>0</v>
      </c>
      <c r="Q8" s="32">
        <v>0</v>
      </c>
      <c r="R8" s="32">
        <v>0</v>
      </c>
      <c r="S8" s="35">
        <v>0</v>
      </c>
      <c r="T8" s="35">
        <v>0</v>
      </c>
      <c r="U8" s="32">
        <v>0</v>
      </c>
      <c r="V8" s="32">
        <v>0</v>
      </c>
      <c r="W8" s="32">
        <v>0</v>
      </c>
      <c r="X8" s="6"/>
      <c r="Y8" s="10"/>
      <c r="Z8" s="36"/>
      <c r="AA8" s="33"/>
    </row>
    <row r="9" spans="1:27" s="1" customFormat="1" ht="18.75" customHeight="1">
      <c r="A9" s="6"/>
      <c r="B9" s="10"/>
      <c r="C9" s="33"/>
      <c r="D9" s="34"/>
      <c r="E9" s="34"/>
      <c r="F9" s="33"/>
      <c r="G9" s="34"/>
      <c r="H9" s="34"/>
      <c r="I9" s="34"/>
      <c r="J9" s="34"/>
      <c r="K9" s="34"/>
      <c r="L9" s="34"/>
      <c r="M9" s="34"/>
      <c r="N9" s="29">
        <v>2061002</v>
      </c>
      <c r="O9" s="6" t="s">
        <v>1532</v>
      </c>
      <c r="P9" s="16">
        <v>0</v>
      </c>
      <c r="Q9" s="32">
        <v>0</v>
      </c>
      <c r="R9" s="32">
        <v>0</v>
      </c>
      <c r="S9" s="35">
        <v>0</v>
      </c>
      <c r="T9" s="35">
        <v>0</v>
      </c>
      <c r="U9" s="32">
        <v>0</v>
      </c>
      <c r="V9" s="32">
        <v>0</v>
      </c>
      <c r="W9" s="32">
        <v>0</v>
      </c>
      <c r="X9" s="6"/>
      <c r="Y9" s="10"/>
      <c r="Z9" s="36"/>
      <c r="AA9" s="33"/>
    </row>
    <row r="10" spans="1:27" s="1" customFormat="1" ht="18.75" customHeight="1">
      <c r="A10" s="6"/>
      <c r="B10" s="10"/>
      <c r="C10" s="33"/>
      <c r="D10" s="34"/>
      <c r="E10" s="34"/>
      <c r="F10" s="33"/>
      <c r="G10" s="34"/>
      <c r="H10" s="34"/>
      <c r="I10" s="34"/>
      <c r="J10" s="34"/>
      <c r="K10" s="34"/>
      <c r="L10" s="34"/>
      <c r="M10" s="34"/>
      <c r="N10" s="29">
        <v>2061003</v>
      </c>
      <c r="O10" s="6" t="s">
        <v>1533</v>
      </c>
      <c r="P10" s="16">
        <v>0</v>
      </c>
      <c r="Q10" s="32">
        <v>0</v>
      </c>
      <c r="R10" s="32">
        <v>0</v>
      </c>
      <c r="S10" s="35">
        <v>0</v>
      </c>
      <c r="T10" s="35">
        <v>0</v>
      </c>
      <c r="U10" s="32">
        <v>0</v>
      </c>
      <c r="V10" s="32">
        <v>0</v>
      </c>
      <c r="W10" s="32">
        <v>0</v>
      </c>
      <c r="X10" s="6"/>
      <c r="Y10" s="10"/>
      <c r="Z10" s="36"/>
      <c r="AA10" s="33"/>
    </row>
    <row r="11" spans="1:27" s="1" customFormat="1" ht="18.75" customHeight="1">
      <c r="A11" s="6"/>
      <c r="B11" s="10"/>
      <c r="C11" s="33"/>
      <c r="D11" s="34"/>
      <c r="E11" s="34"/>
      <c r="F11" s="33"/>
      <c r="G11" s="34"/>
      <c r="H11" s="34"/>
      <c r="I11" s="34"/>
      <c r="J11" s="34"/>
      <c r="K11" s="34"/>
      <c r="L11" s="34"/>
      <c r="M11" s="34"/>
      <c r="N11" s="29">
        <v>2061004</v>
      </c>
      <c r="O11" s="6" t="s">
        <v>1534</v>
      </c>
      <c r="P11" s="16">
        <v>0</v>
      </c>
      <c r="Q11" s="32">
        <v>0</v>
      </c>
      <c r="R11" s="32">
        <v>0</v>
      </c>
      <c r="S11" s="35">
        <v>0</v>
      </c>
      <c r="T11" s="35">
        <v>0</v>
      </c>
      <c r="U11" s="32">
        <v>0</v>
      </c>
      <c r="V11" s="32">
        <v>0</v>
      </c>
      <c r="W11" s="32">
        <v>0</v>
      </c>
      <c r="X11" s="6"/>
      <c r="Y11" s="10"/>
      <c r="Z11" s="36"/>
      <c r="AA11" s="33"/>
    </row>
    <row r="12" spans="1:27" s="1" customFormat="1" ht="18.75" customHeight="1">
      <c r="A12" s="6"/>
      <c r="B12" s="10"/>
      <c r="C12" s="33"/>
      <c r="D12" s="34"/>
      <c r="E12" s="34"/>
      <c r="F12" s="33"/>
      <c r="G12" s="34"/>
      <c r="H12" s="34"/>
      <c r="I12" s="34"/>
      <c r="J12" s="34"/>
      <c r="K12" s="34"/>
      <c r="L12" s="34"/>
      <c r="M12" s="34"/>
      <c r="N12" s="29">
        <v>2061005</v>
      </c>
      <c r="O12" s="6" t="s">
        <v>1535</v>
      </c>
      <c r="P12" s="16">
        <v>0</v>
      </c>
      <c r="Q12" s="32">
        <v>0</v>
      </c>
      <c r="R12" s="32">
        <v>0</v>
      </c>
      <c r="S12" s="35">
        <v>0</v>
      </c>
      <c r="T12" s="35">
        <v>0</v>
      </c>
      <c r="U12" s="32">
        <v>0</v>
      </c>
      <c r="V12" s="32">
        <v>0</v>
      </c>
      <c r="W12" s="32">
        <v>0</v>
      </c>
      <c r="X12" s="6"/>
      <c r="Y12" s="10"/>
      <c r="Z12" s="36"/>
      <c r="AA12" s="33"/>
    </row>
    <row r="13" spans="1:27" s="1" customFormat="1" ht="18.75" customHeight="1">
      <c r="A13" s="6"/>
      <c r="B13" s="10"/>
      <c r="C13" s="33"/>
      <c r="D13" s="34"/>
      <c r="E13" s="34"/>
      <c r="F13" s="33"/>
      <c r="G13" s="34"/>
      <c r="H13" s="34"/>
      <c r="I13" s="34"/>
      <c r="J13" s="34"/>
      <c r="K13" s="34"/>
      <c r="L13" s="34"/>
      <c r="M13" s="34"/>
      <c r="N13" s="29">
        <v>2061099</v>
      </c>
      <c r="O13" s="6" t="s">
        <v>1536</v>
      </c>
      <c r="P13" s="35">
        <v>0</v>
      </c>
      <c r="Q13" s="32">
        <v>0</v>
      </c>
      <c r="R13" s="32">
        <v>0</v>
      </c>
      <c r="S13" s="35">
        <v>0</v>
      </c>
      <c r="T13" s="35">
        <v>0</v>
      </c>
      <c r="U13" s="32">
        <v>0</v>
      </c>
      <c r="V13" s="32">
        <v>0</v>
      </c>
      <c r="W13" s="32">
        <v>0</v>
      </c>
      <c r="X13" s="6"/>
      <c r="Y13" s="10"/>
      <c r="Z13" s="36"/>
      <c r="AA13" s="33"/>
    </row>
    <row r="14" spans="1:27" s="1" customFormat="1" ht="18.75" customHeight="1">
      <c r="A14" s="6">
        <v>1030129</v>
      </c>
      <c r="B14" s="10" t="s">
        <v>1537</v>
      </c>
      <c r="C14" s="16">
        <v>0</v>
      </c>
      <c r="D14" s="30">
        <v>0</v>
      </c>
      <c r="E14" s="30">
        <v>0</v>
      </c>
      <c r="F14" s="16">
        <v>0</v>
      </c>
      <c r="G14" s="31">
        <v>0</v>
      </c>
      <c r="H14" s="16">
        <v>0</v>
      </c>
      <c r="I14" s="16">
        <v>0</v>
      </c>
      <c r="J14" s="16">
        <v>0</v>
      </c>
      <c r="K14" s="32">
        <v>0</v>
      </c>
      <c r="L14" s="32">
        <v>0</v>
      </c>
      <c r="M14" s="32">
        <v>0</v>
      </c>
      <c r="N14" s="29"/>
      <c r="O14" s="10" t="s">
        <v>1538</v>
      </c>
      <c r="P14" s="5">
        <f t="shared" ref="P14:W14" si="3">SUM(P15,P20,P21)</f>
        <v>0</v>
      </c>
      <c r="Q14" s="28">
        <f t="shared" si="3"/>
        <v>0</v>
      </c>
      <c r="R14" s="28">
        <f t="shared" si="3"/>
        <v>0</v>
      </c>
      <c r="S14" s="5">
        <f t="shared" si="3"/>
        <v>0</v>
      </c>
      <c r="T14" s="5">
        <f t="shared" si="3"/>
        <v>0</v>
      </c>
      <c r="U14" s="28">
        <f t="shared" si="3"/>
        <v>0</v>
      </c>
      <c r="V14" s="28">
        <f t="shared" si="3"/>
        <v>0</v>
      </c>
      <c r="W14" s="28">
        <f t="shared" si="3"/>
        <v>0</v>
      </c>
      <c r="X14" s="6">
        <v>1030129</v>
      </c>
      <c r="Y14" s="10" t="s">
        <v>1539</v>
      </c>
      <c r="Z14" s="16">
        <v>0</v>
      </c>
      <c r="AA14" s="5">
        <f>SUM(C14:M14)-SUM(P14:W14)-Z14-I14</f>
        <v>0</v>
      </c>
    </row>
    <row r="15" spans="1:27" s="1" customFormat="1" ht="18.75" customHeight="1">
      <c r="A15" s="6"/>
      <c r="B15" s="10"/>
      <c r="C15" s="33"/>
      <c r="D15" s="34"/>
      <c r="E15" s="34"/>
      <c r="F15" s="33"/>
      <c r="G15" s="34"/>
      <c r="H15" s="34"/>
      <c r="I15" s="34"/>
      <c r="J15" s="34"/>
      <c r="K15" s="34"/>
      <c r="L15" s="34"/>
      <c r="M15" s="34"/>
      <c r="N15" s="29">
        <v>20707</v>
      </c>
      <c r="O15" s="10" t="s">
        <v>1540</v>
      </c>
      <c r="P15" s="5">
        <f t="shared" ref="P15:W15" si="4">SUM(P16:P19)</f>
        <v>0</v>
      </c>
      <c r="Q15" s="28">
        <f t="shared" si="4"/>
        <v>0</v>
      </c>
      <c r="R15" s="28">
        <f t="shared" si="4"/>
        <v>0</v>
      </c>
      <c r="S15" s="5">
        <f t="shared" si="4"/>
        <v>0</v>
      </c>
      <c r="T15" s="5">
        <f t="shared" si="4"/>
        <v>0</v>
      </c>
      <c r="U15" s="28">
        <f t="shared" si="4"/>
        <v>0</v>
      </c>
      <c r="V15" s="28">
        <f t="shared" si="4"/>
        <v>0</v>
      </c>
      <c r="W15" s="28">
        <f t="shared" si="4"/>
        <v>0</v>
      </c>
      <c r="X15" s="6"/>
      <c r="Y15" s="6"/>
      <c r="Z15" s="36"/>
      <c r="AA15" s="34"/>
    </row>
    <row r="16" spans="1:27" s="1" customFormat="1" ht="18.75" customHeight="1">
      <c r="A16" s="6"/>
      <c r="B16" s="10"/>
      <c r="C16" s="33"/>
      <c r="D16" s="34"/>
      <c r="E16" s="34"/>
      <c r="F16" s="33"/>
      <c r="G16" s="34"/>
      <c r="H16" s="34"/>
      <c r="I16" s="34"/>
      <c r="J16" s="34"/>
      <c r="K16" s="34"/>
      <c r="L16" s="34"/>
      <c r="M16" s="34"/>
      <c r="N16" s="29">
        <v>2070701</v>
      </c>
      <c r="O16" s="6" t="s">
        <v>1541</v>
      </c>
      <c r="P16" s="16">
        <v>0</v>
      </c>
      <c r="Q16" s="32">
        <v>0</v>
      </c>
      <c r="R16" s="32">
        <v>0</v>
      </c>
      <c r="S16" s="35">
        <v>0</v>
      </c>
      <c r="T16" s="35">
        <v>0</v>
      </c>
      <c r="U16" s="32">
        <v>0</v>
      </c>
      <c r="V16" s="32">
        <v>0</v>
      </c>
      <c r="W16" s="32">
        <v>0</v>
      </c>
      <c r="X16" s="6"/>
      <c r="Y16" s="6"/>
      <c r="Z16" s="36"/>
      <c r="AA16" s="34"/>
    </row>
    <row r="17" spans="1:27" s="1" customFormat="1" ht="18.75" customHeight="1">
      <c r="A17" s="6"/>
      <c r="B17" s="6"/>
      <c r="C17" s="33"/>
      <c r="D17" s="34"/>
      <c r="E17" s="34"/>
      <c r="F17" s="33"/>
      <c r="G17" s="34"/>
      <c r="H17" s="34"/>
      <c r="I17" s="34"/>
      <c r="J17" s="34"/>
      <c r="K17" s="34"/>
      <c r="L17" s="34"/>
      <c r="M17" s="34"/>
      <c r="N17" s="29">
        <v>2070702</v>
      </c>
      <c r="O17" s="6" t="s">
        <v>1542</v>
      </c>
      <c r="P17" s="16">
        <v>0</v>
      </c>
      <c r="Q17" s="32">
        <v>0</v>
      </c>
      <c r="R17" s="32">
        <v>0</v>
      </c>
      <c r="S17" s="35">
        <v>0</v>
      </c>
      <c r="T17" s="35">
        <v>0</v>
      </c>
      <c r="U17" s="32">
        <v>0</v>
      </c>
      <c r="V17" s="32">
        <v>0</v>
      </c>
      <c r="W17" s="32">
        <v>0</v>
      </c>
      <c r="X17" s="6"/>
      <c r="Y17" s="10"/>
      <c r="Z17" s="36"/>
      <c r="AA17" s="33"/>
    </row>
    <row r="18" spans="1:27" s="1" customFormat="1" ht="18.75" customHeight="1">
      <c r="A18" s="6"/>
      <c r="B18" s="6"/>
      <c r="C18" s="33"/>
      <c r="D18" s="34"/>
      <c r="E18" s="34"/>
      <c r="F18" s="33"/>
      <c r="G18" s="34"/>
      <c r="H18" s="34"/>
      <c r="I18" s="34"/>
      <c r="J18" s="34"/>
      <c r="K18" s="34"/>
      <c r="L18" s="34"/>
      <c r="M18" s="34"/>
      <c r="N18" s="29">
        <v>2070703</v>
      </c>
      <c r="O18" s="6" t="s">
        <v>1543</v>
      </c>
      <c r="P18" s="16">
        <v>0</v>
      </c>
      <c r="Q18" s="32">
        <v>0</v>
      </c>
      <c r="R18" s="32">
        <v>0</v>
      </c>
      <c r="S18" s="35">
        <v>0</v>
      </c>
      <c r="T18" s="35">
        <v>0</v>
      </c>
      <c r="U18" s="32">
        <v>0</v>
      </c>
      <c r="V18" s="32">
        <v>0</v>
      </c>
      <c r="W18" s="32">
        <v>0</v>
      </c>
      <c r="X18" s="6"/>
      <c r="Y18" s="10"/>
      <c r="Z18" s="36"/>
      <c r="AA18" s="33"/>
    </row>
    <row r="19" spans="1:27" s="1" customFormat="1" ht="18.75" customHeight="1">
      <c r="A19" s="6"/>
      <c r="B19" s="6"/>
      <c r="C19" s="33"/>
      <c r="D19" s="34"/>
      <c r="E19" s="34"/>
      <c r="F19" s="33"/>
      <c r="G19" s="34"/>
      <c r="H19" s="34"/>
      <c r="I19" s="34"/>
      <c r="J19" s="34"/>
      <c r="K19" s="34"/>
      <c r="L19" s="34"/>
      <c r="M19" s="34"/>
      <c r="N19" s="29">
        <v>2070799</v>
      </c>
      <c r="O19" s="6" t="s">
        <v>1544</v>
      </c>
      <c r="P19" s="16">
        <v>0</v>
      </c>
      <c r="Q19" s="32">
        <v>0</v>
      </c>
      <c r="R19" s="32">
        <v>0</v>
      </c>
      <c r="S19" s="35">
        <v>0</v>
      </c>
      <c r="T19" s="35">
        <v>0</v>
      </c>
      <c r="U19" s="32">
        <v>0</v>
      </c>
      <c r="V19" s="32">
        <v>0</v>
      </c>
      <c r="W19" s="32">
        <v>0</v>
      </c>
      <c r="X19" s="6"/>
      <c r="Y19" s="10"/>
      <c r="Z19" s="36"/>
      <c r="AA19" s="33"/>
    </row>
    <row r="20" spans="1:27" s="1" customFormat="1" ht="18.75" customHeight="1">
      <c r="A20" s="6"/>
      <c r="B20" s="6"/>
      <c r="C20" s="33"/>
      <c r="D20" s="34"/>
      <c r="E20" s="34"/>
      <c r="F20" s="33"/>
      <c r="G20" s="34"/>
      <c r="H20" s="34"/>
      <c r="I20" s="34"/>
      <c r="J20" s="34"/>
      <c r="K20" s="34"/>
      <c r="L20" s="34"/>
      <c r="M20" s="34"/>
      <c r="N20" s="29">
        <v>2320405</v>
      </c>
      <c r="O20" s="10" t="s">
        <v>1545</v>
      </c>
      <c r="P20" s="16">
        <v>0</v>
      </c>
      <c r="Q20" s="32">
        <v>0</v>
      </c>
      <c r="R20" s="32">
        <v>0</v>
      </c>
      <c r="S20" s="35">
        <v>0</v>
      </c>
      <c r="T20" s="35">
        <v>0</v>
      </c>
      <c r="U20" s="32">
        <v>0</v>
      </c>
      <c r="V20" s="32">
        <v>0</v>
      </c>
      <c r="W20" s="32">
        <v>0</v>
      </c>
      <c r="X20" s="6"/>
      <c r="Y20" s="10"/>
      <c r="Z20" s="36"/>
      <c r="AA20" s="33"/>
    </row>
    <row r="21" spans="1:27" s="1" customFormat="1" ht="18.75" customHeight="1">
      <c r="A21" s="6"/>
      <c r="B21" s="6"/>
      <c r="C21" s="33"/>
      <c r="D21" s="34"/>
      <c r="E21" s="34"/>
      <c r="F21" s="33"/>
      <c r="G21" s="34"/>
      <c r="H21" s="34"/>
      <c r="I21" s="34"/>
      <c r="J21" s="34"/>
      <c r="K21" s="34"/>
      <c r="L21" s="34"/>
      <c r="M21" s="34"/>
      <c r="N21" s="29">
        <v>2330405</v>
      </c>
      <c r="O21" s="10" t="s">
        <v>1546</v>
      </c>
      <c r="P21" s="35">
        <v>0</v>
      </c>
      <c r="Q21" s="32">
        <v>0</v>
      </c>
      <c r="R21" s="32">
        <v>0</v>
      </c>
      <c r="S21" s="35">
        <v>0</v>
      </c>
      <c r="T21" s="35">
        <v>0</v>
      </c>
      <c r="U21" s="32">
        <v>0</v>
      </c>
      <c r="V21" s="32">
        <v>0</v>
      </c>
      <c r="W21" s="32">
        <v>0</v>
      </c>
      <c r="X21" s="6"/>
      <c r="Y21" s="10"/>
      <c r="Z21" s="36"/>
      <c r="AA21" s="33"/>
    </row>
    <row r="22" spans="1:27" s="1" customFormat="1" ht="18.75" customHeight="1">
      <c r="A22" s="6">
        <v>1030149</v>
      </c>
      <c r="B22" s="10" t="s">
        <v>1547</v>
      </c>
      <c r="C22" s="16">
        <v>0</v>
      </c>
      <c r="D22" s="30">
        <v>0</v>
      </c>
      <c r="E22" s="30">
        <v>0</v>
      </c>
      <c r="F22" s="16">
        <v>0</v>
      </c>
      <c r="G22" s="31">
        <v>0</v>
      </c>
      <c r="H22" s="16">
        <v>0</v>
      </c>
      <c r="I22" s="16">
        <v>0</v>
      </c>
      <c r="J22" s="16">
        <v>0</v>
      </c>
      <c r="K22" s="32">
        <v>0</v>
      </c>
      <c r="L22" s="32">
        <v>0</v>
      </c>
      <c r="M22" s="32">
        <v>0</v>
      </c>
      <c r="N22" s="29">
        <v>20822</v>
      </c>
      <c r="O22" s="10" t="s">
        <v>1548</v>
      </c>
      <c r="P22" s="5">
        <f t="shared" ref="P22:W22" si="5">SUM(P23:P25)</f>
        <v>0</v>
      </c>
      <c r="Q22" s="28">
        <f t="shared" si="5"/>
        <v>0</v>
      </c>
      <c r="R22" s="28">
        <f t="shared" si="5"/>
        <v>0</v>
      </c>
      <c r="S22" s="5">
        <f t="shared" si="5"/>
        <v>0</v>
      </c>
      <c r="T22" s="5">
        <f t="shared" si="5"/>
        <v>0</v>
      </c>
      <c r="U22" s="28">
        <f t="shared" si="5"/>
        <v>0</v>
      </c>
      <c r="V22" s="28">
        <f t="shared" si="5"/>
        <v>0</v>
      </c>
      <c r="W22" s="28">
        <f t="shared" si="5"/>
        <v>0</v>
      </c>
      <c r="X22" s="6">
        <v>1030149</v>
      </c>
      <c r="Y22" s="10" t="s">
        <v>1549</v>
      </c>
      <c r="Z22" s="16">
        <v>0</v>
      </c>
      <c r="AA22" s="5">
        <f>SUM(C22:M22)-SUM(P22:W22)-Z22-I22</f>
        <v>0</v>
      </c>
    </row>
    <row r="23" spans="1:27" s="1" customFormat="1" ht="18.75" customHeight="1">
      <c r="A23" s="6"/>
      <c r="B23" s="10"/>
      <c r="C23" s="33"/>
      <c r="D23" s="34"/>
      <c r="E23" s="34"/>
      <c r="F23" s="33"/>
      <c r="G23" s="34"/>
      <c r="H23" s="34"/>
      <c r="I23" s="34"/>
      <c r="J23" s="34"/>
      <c r="K23" s="34"/>
      <c r="L23" s="34"/>
      <c r="M23" s="34"/>
      <c r="N23" s="29">
        <v>2082201</v>
      </c>
      <c r="O23" s="6" t="s">
        <v>1550</v>
      </c>
      <c r="P23" s="16">
        <v>0</v>
      </c>
      <c r="Q23" s="32">
        <v>0</v>
      </c>
      <c r="R23" s="32">
        <v>0</v>
      </c>
      <c r="S23" s="35">
        <v>0</v>
      </c>
      <c r="T23" s="35">
        <v>0</v>
      </c>
      <c r="U23" s="32">
        <v>0</v>
      </c>
      <c r="V23" s="32">
        <v>0</v>
      </c>
      <c r="W23" s="32">
        <v>0</v>
      </c>
      <c r="X23" s="6"/>
      <c r="Y23" s="10"/>
      <c r="Z23" s="36"/>
      <c r="AA23" s="33"/>
    </row>
    <row r="24" spans="1:27" s="1" customFormat="1" ht="18.75" customHeight="1">
      <c r="A24" s="6"/>
      <c r="B24" s="10"/>
      <c r="C24" s="33"/>
      <c r="D24" s="34"/>
      <c r="E24" s="34"/>
      <c r="F24" s="33"/>
      <c r="G24" s="34"/>
      <c r="H24" s="34"/>
      <c r="I24" s="34"/>
      <c r="J24" s="34"/>
      <c r="K24" s="34"/>
      <c r="L24" s="34"/>
      <c r="M24" s="34"/>
      <c r="N24" s="29">
        <v>2082202</v>
      </c>
      <c r="O24" s="6" t="s">
        <v>1551</v>
      </c>
      <c r="P24" s="16">
        <v>0</v>
      </c>
      <c r="Q24" s="32">
        <v>0</v>
      </c>
      <c r="R24" s="32">
        <v>0</v>
      </c>
      <c r="S24" s="35">
        <v>0</v>
      </c>
      <c r="T24" s="35">
        <v>0</v>
      </c>
      <c r="U24" s="32">
        <v>0</v>
      </c>
      <c r="V24" s="32">
        <v>0</v>
      </c>
      <c r="W24" s="32">
        <v>0</v>
      </c>
      <c r="X24" s="6"/>
      <c r="Y24" s="10"/>
      <c r="Z24" s="36"/>
      <c r="AA24" s="33"/>
    </row>
    <row r="25" spans="1:27" s="1" customFormat="1" ht="18.75" customHeight="1">
      <c r="A25" s="6"/>
      <c r="B25" s="10"/>
      <c r="C25" s="33"/>
      <c r="D25" s="34"/>
      <c r="E25" s="34"/>
      <c r="F25" s="33"/>
      <c r="G25" s="34"/>
      <c r="H25" s="34"/>
      <c r="I25" s="34"/>
      <c r="J25" s="34"/>
      <c r="K25" s="34"/>
      <c r="L25" s="34"/>
      <c r="M25" s="34"/>
      <c r="N25" s="29">
        <v>2082299</v>
      </c>
      <c r="O25" s="6" t="s">
        <v>1552</v>
      </c>
      <c r="P25" s="35">
        <v>0</v>
      </c>
      <c r="Q25" s="32">
        <v>0</v>
      </c>
      <c r="R25" s="32">
        <v>0</v>
      </c>
      <c r="S25" s="35">
        <v>0</v>
      </c>
      <c r="T25" s="35">
        <v>0</v>
      </c>
      <c r="U25" s="32">
        <v>0</v>
      </c>
      <c r="V25" s="32">
        <v>0</v>
      </c>
      <c r="W25" s="32">
        <v>0</v>
      </c>
      <c r="X25" s="6"/>
      <c r="Y25" s="10"/>
      <c r="Z25" s="36"/>
      <c r="AA25" s="33"/>
    </row>
    <row r="26" spans="1:27" s="1" customFormat="1" ht="18.75" customHeight="1">
      <c r="A26" s="6">
        <v>1030157</v>
      </c>
      <c r="B26" s="10" t="s">
        <v>1553</v>
      </c>
      <c r="C26" s="16">
        <v>0</v>
      </c>
      <c r="D26" s="30">
        <v>0</v>
      </c>
      <c r="E26" s="30">
        <v>0</v>
      </c>
      <c r="F26" s="16">
        <v>0</v>
      </c>
      <c r="G26" s="31">
        <v>0</v>
      </c>
      <c r="H26" s="16">
        <v>0</v>
      </c>
      <c r="I26" s="16">
        <v>0</v>
      </c>
      <c r="J26" s="16">
        <v>0</v>
      </c>
      <c r="K26" s="32">
        <v>0</v>
      </c>
      <c r="L26" s="32">
        <v>0</v>
      </c>
      <c r="M26" s="32">
        <v>0</v>
      </c>
      <c r="N26" s="29"/>
      <c r="O26" s="10" t="s">
        <v>1554</v>
      </c>
      <c r="P26" s="5">
        <f t="shared" ref="P26:W26" si="6">SUM(P27,P31,P32)</f>
        <v>0</v>
      </c>
      <c r="Q26" s="28">
        <f t="shared" si="6"/>
        <v>0</v>
      </c>
      <c r="R26" s="28">
        <f t="shared" si="6"/>
        <v>0</v>
      </c>
      <c r="S26" s="5">
        <f t="shared" si="6"/>
        <v>0</v>
      </c>
      <c r="T26" s="5">
        <f t="shared" si="6"/>
        <v>0</v>
      </c>
      <c r="U26" s="28">
        <f t="shared" si="6"/>
        <v>0</v>
      </c>
      <c r="V26" s="28">
        <f t="shared" si="6"/>
        <v>0</v>
      </c>
      <c r="W26" s="28">
        <f t="shared" si="6"/>
        <v>0</v>
      </c>
      <c r="X26" s="6">
        <v>1030157</v>
      </c>
      <c r="Y26" s="10" t="s">
        <v>1555</v>
      </c>
      <c r="Z26" s="16">
        <v>0</v>
      </c>
      <c r="AA26" s="5">
        <f>SUM(C26:M26)-SUM(P26:W26)-Z26-I26</f>
        <v>0</v>
      </c>
    </row>
    <row r="27" spans="1:27" s="1" customFormat="1" ht="18.75" customHeight="1">
      <c r="A27" s="6"/>
      <c r="B27" s="10"/>
      <c r="C27" s="33"/>
      <c r="D27" s="34"/>
      <c r="E27" s="34"/>
      <c r="F27" s="33"/>
      <c r="G27" s="34"/>
      <c r="H27" s="34"/>
      <c r="I27" s="34"/>
      <c r="J27" s="34"/>
      <c r="K27" s="34"/>
      <c r="L27" s="34"/>
      <c r="M27" s="34"/>
      <c r="N27" s="29">
        <v>20823</v>
      </c>
      <c r="O27" s="10" t="s">
        <v>1556</v>
      </c>
      <c r="P27" s="5">
        <f t="shared" ref="P27:W27" si="7">SUM(P28:P30)</f>
        <v>0</v>
      </c>
      <c r="Q27" s="28">
        <f t="shared" si="7"/>
        <v>0</v>
      </c>
      <c r="R27" s="28">
        <f t="shared" si="7"/>
        <v>0</v>
      </c>
      <c r="S27" s="5">
        <f t="shared" si="7"/>
        <v>0</v>
      </c>
      <c r="T27" s="5">
        <f t="shared" si="7"/>
        <v>0</v>
      </c>
      <c r="U27" s="28">
        <f t="shared" si="7"/>
        <v>0</v>
      </c>
      <c r="V27" s="28">
        <f t="shared" si="7"/>
        <v>0</v>
      </c>
      <c r="W27" s="28">
        <f t="shared" si="7"/>
        <v>0</v>
      </c>
      <c r="X27" s="6"/>
      <c r="Y27" s="10"/>
      <c r="Z27" s="36"/>
      <c r="AA27" s="33"/>
    </row>
    <row r="28" spans="1:27" s="1" customFormat="1" ht="18.75" customHeight="1">
      <c r="A28" s="6"/>
      <c r="B28" s="10"/>
      <c r="C28" s="33"/>
      <c r="D28" s="34"/>
      <c r="E28" s="34"/>
      <c r="F28" s="33"/>
      <c r="G28" s="34"/>
      <c r="H28" s="34"/>
      <c r="I28" s="34"/>
      <c r="J28" s="34"/>
      <c r="K28" s="34"/>
      <c r="L28" s="34"/>
      <c r="M28" s="34"/>
      <c r="N28" s="29">
        <v>2082301</v>
      </c>
      <c r="O28" s="6" t="s">
        <v>1557</v>
      </c>
      <c r="P28" s="16">
        <v>0</v>
      </c>
      <c r="Q28" s="32">
        <v>0</v>
      </c>
      <c r="R28" s="32">
        <v>0</v>
      </c>
      <c r="S28" s="35">
        <v>0</v>
      </c>
      <c r="T28" s="35">
        <v>0</v>
      </c>
      <c r="U28" s="32">
        <v>0</v>
      </c>
      <c r="V28" s="32">
        <v>0</v>
      </c>
      <c r="W28" s="32">
        <v>0</v>
      </c>
      <c r="X28" s="6"/>
      <c r="Y28" s="10"/>
      <c r="Z28" s="36"/>
      <c r="AA28" s="33"/>
    </row>
    <row r="29" spans="1:27" s="1" customFormat="1" ht="18.75" customHeight="1">
      <c r="A29" s="6"/>
      <c r="B29" s="10"/>
      <c r="C29" s="33"/>
      <c r="D29" s="34"/>
      <c r="E29" s="34"/>
      <c r="F29" s="33"/>
      <c r="G29" s="34"/>
      <c r="H29" s="34"/>
      <c r="I29" s="34"/>
      <c r="J29" s="34"/>
      <c r="K29" s="34"/>
      <c r="L29" s="34"/>
      <c r="M29" s="34"/>
      <c r="N29" s="29">
        <v>2082302</v>
      </c>
      <c r="O29" s="6" t="s">
        <v>1558</v>
      </c>
      <c r="P29" s="16">
        <v>0</v>
      </c>
      <c r="Q29" s="32">
        <v>0</v>
      </c>
      <c r="R29" s="32">
        <v>0</v>
      </c>
      <c r="S29" s="35">
        <v>0</v>
      </c>
      <c r="T29" s="35">
        <v>0</v>
      </c>
      <c r="U29" s="32">
        <v>0</v>
      </c>
      <c r="V29" s="32">
        <v>0</v>
      </c>
      <c r="W29" s="32">
        <v>0</v>
      </c>
      <c r="X29" s="6"/>
      <c r="Y29" s="10"/>
      <c r="Z29" s="36"/>
      <c r="AA29" s="33"/>
    </row>
    <row r="30" spans="1:27" s="1" customFormat="1" ht="18.75" customHeight="1">
      <c r="A30" s="6"/>
      <c r="B30" s="10"/>
      <c r="C30" s="33"/>
      <c r="D30" s="34"/>
      <c r="E30" s="34"/>
      <c r="F30" s="33"/>
      <c r="G30" s="34"/>
      <c r="H30" s="34"/>
      <c r="I30" s="34"/>
      <c r="J30" s="34"/>
      <c r="K30" s="34"/>
      <c r="L30" s="34"/>
      <c r="M30" s="34"/>
      <c r="N30" s="29">
        <v>2082399</v>
      </c>
      <c r="O30" s="6" t="s">
        <v>1559</v>
      </c>
      <c r="P30" s="16">
        <v>0</v>
      </c>
      <c r="Q30" s="32">
        <v>0</v>
      </c>
      <c r="R30" s="32">
        <v>0</v>
      </c>
      <c r="S30" s="35">
        <v>0</v>
      </c>
      <c r="T30" s="35">
        <v>0</v>
      </c>
      <c r="U30" s="32">
        <v>0</v>
      </c>
      <c r="V30" s="32">
        <v>0</v>
      </c>
      <c r="W30" s="32">
        <v>0</v>
      </c>
      <c r="X30" s="6"/>
      <c r="Y30" s="10"/>
      <c r="Z30" s="36"/>
      <c r="AA30" s="33"/>
    </row>
    <row r="31" spans="1:27" s="1" customFormat="1" ht="18.75" customHeight="1">
      <c r="A31" s="6"/>
      <c r="B31" s="10"/>
      <c r="C31" s="33"/>
      <c r="D31" s="34"/>
      <c r="E31" s="34"/>
      <c r="F31" s="33"/>
      <c r="G31" s="34"/>
      <c r="H31" s="34"/>
      <c r="I31" s="34"/>
      <c r="J31" s="34"/>
      <c r="K31" s="34"/>
      <c r="L31" s="34"/>
      <c r="M31" s="34"/>
      <c r="N31" s="29">
        <v>2320417</v>
      </c>
      <c r="O31" s="10" t="s">
        <v>1560</v>
      </c>
      <c r="P31" s="16">
        <v>0</v>
      </c>
      <c r="Q31" s="32">
        <v>0</v>
      </c>
      <c r="R31" s="32">
        <v>0</v>
      </c>
      <c r="S31" s="35">
        <v>0</v>
      </c>
      <c r="T31" s="35">
        <v>0</v>
      </c>
      <c r="U31" s="32">
        <v>0</v>
      </c>
      <c r="V31" s="32">
        <v>0</v>
      </c>
      <c r="W31" s="32">
        <v>0</v>
      </c>
      <c r="X31" s="6"/>
      <c r="Y31" s="10"/>
      <c r="Z31" s="36"/>
      <c r="AA31" s="33"/>
    </row>
    <row r="32" spans="1:27" s="1" customFormat="1" ht="18.75" customHeight="1">
      <c r="A32" s="6"/>
      <c r="B32" s="10"/>
      <c r="C32" s="33"/>
      <c r="D32" s="34"/>
      <c r="E32" s="34"/>
      <c r="F32" s="33"/>
      <c r="G32" s="34"/>
      <c r="H32" s="34"/>
      <c r="I32" s="34"/>
      <c r="J32" s="34"/>
      <c r="K32" s="34"/>
      <c r="L32" s="34"/>
      <c r="M32" s="34"/>
      <c r="N32" s="29">
        <v>2330417</v>
      </c>
      <c r="O32" s="10" t="s">
        <v>1561</v>
      </c>
      <c r="P32" s="35">
        <v>0</v>
      </c>
      <c r="Q32" s="32">
        <v>0</v>
      </c>
      <c r="R32" s="32">
        <v>0</v>
      </c>
      <c r="S32" s="35">
        <v>0</v>
      </c>
      <c r="T32" s="35">
        <v>0</v>
      </c>
      <c r="U32" s="32">
        <v>0</v>
      </c>
      <c r="V32" s="32">
        <v>0</v>
      </c>
      <c r="W32" s="32">
        <v>0</v>
      </c>
      <c r="X32" s="6"/>
      <c r="Y32" s="10"/>
      <c r="Z32" s="36"/>
      <c r="AA32" s="33"/>
    </row>
    <row r="33" spans="1:27" s="1" customFormat="1" ht="18.75" customHeight="1">
      <c r="A33" s="6">
        <v>1030168</v>
      </c>
      <c r="B33" s="10" t="s">
        <v>1562</v>
      </c>
      <c r="C33" s="16">
        <v>0</v>
      </c>
      <c r="D33" s="30">
        <v>0</v>
      </c>
      <c r="E33" s="30">
        <v>0</v>
      </c>
      <c r="F33" s="16">
        <v>0</v>
      </c>
      <c r="G33" s="31">
        <v>0</v>
      </c>
      <c r="H33" s="16">
        <v>0</v>
      </c>
      <c r="I33" s="16">
        <v>0</v>
      </c>
      <c r="J33" s="16">
        <v>0</v>
      </c>
      <c r="K33" s="32">
        <v>0</v>
      </c>
      <c r="L33" s="32">
        <v>0</v>
      </c>
      <c r="M33" s="32">
        <v>0</v>
      </c>
      <c r="N33" s="29">
        <v>21160</v>
      </c>
      <c r="O33" s="10" t="s">
        <v>1563</v>
      </c>
      <c r="P33" s="5">
        <f t="shared" ref="P33:W33" si="8">SUM(P34:P37)</f>
        <v>0</v>
      </c>
      <c r="Q33" s="28">
        <f t="shared" si="8"/>
        <v>0</v>
      </c>
      <c r="R33" s="28">
        <f t="shared" si="8"/>
        <v>0</v>
      </c>
      <c r="S33" s="5">
        <f t="shared" si="8"/>
        <v>0</v>
      </c>
      <c r="T33" s="5">
        <f t="shared" si="8"/>
        <v>0</v>
      </c>
      <c r="U33" s="28">
        <f t="shared" si="8"/>
        <v>0</v>
      </c>
      <c r="V33" s="28">
        <f t="shared" si="8"/>
        <v>0</v>
      </c>
      <c r="W33" s="28">
        <f t="shared" si="8"/>
        <v>0</v>
      </c>
      <c r="X33" s="6">
        <v>1030168</v>
      </c>
      <c r="Y33" s="10" t="s">
        <v>1564</v>
      </c>
      <c r="Z33" s="16">
        <v>0</v>
      </c>
      <c r="AA33" s="5">
        <f>SUM(C33:M33)-SUM(P33:W33)-Z33-I33</f>
        <v>0</v>
      </c>
    </row>
    <row r="34" spans="1:27" s="1" customFormat="1" ht="18.75" customHeight="1">
      <c r="A34" s="6"/>
      <c r="B34" s="10"/>
      <c r="C34" s="34"/>
      <c r="D34" s="34"/>
      <c r="E34" s="34"/>
      <c r="F34" s="36"/>
      <c r="G34" s="34"/>
      <c r="H34" s="34"/>
      <c r="I34" s="34"/>
      <c r="J34" s="34"/>
      <c r="K34" s="34"/>
      <c r="L34" s="34"/>
      <c r="M34" s="34"/>
      <c r="N34" s="29">
        <v>2116001</v>
      </c>
      <c r="O34" s="6" t="s">
        <v>1565</v>
      </c>
      <c r="P34" s="16">
        <v>0</v>
      </c>
      <c r="Q34" s="32">
        <v>0</v>
      </c>
      <c r="R34" s="32">
        <v>0</v>
      </c>
      <c r="S34" s="35">
        <v>0</v>
      </c>
      <c r="T34" s="35">
        <v>0</v>
      </c>
      <c r="U34" s="32">
        <v>0</v>
      </c>
      <c r="V34" s="32">
        <v>0</v>
      </c>
      <c r="W34" s="32">
        <v>0</v>
      </c>
      <c r="X34" s="6"/>
      <c r="Y34" s="10"/>
      <c r="Z34" s="36"/>
      <c r="AA34" s="34"/>
    </row>
    <row r="35" spans="1:27" s="1" customFormat="1" ht="18.75" customHeight="1">
      <c r="A35" s="6"/>
      <c r="B35" s="10"/>
      <c r="C35" s="34"/>
      <c r="D35" s="34"/>
      <c r="E35" s="34"/>
      <c r="F35" s="36"/>
      <c r="G35" s="34"/>
      <c r="H35" s="34"/>
      <c r="I35" s="34"/>
      <c r="J35" s="34"/>
      <c r="K35" s="34"/>
      <c r="L35" s="34"/>
      <c r="M35" s="34"/>
      <c r="N35" s="29">
        <v>2116002</v>
      </c>
      <c r="O35" s="6" t="s">
        <v>1566</v>
      </c>
      <c r="P35" s="16">
        <v>0</v>
      </c>
      <c r="Q35" s="32">
        <v>0</v>
      </c>
      <c r="R35" s="32">
        <v>0</v>
      </c>
      <c r="S35" s="35">
        <v>0</v>
      </c>
      <c r="T35" s="35">
        <v>0</v>
      </c>
      <c r="U35" s="32">
        <v>0</v>
      </c>
      <c r="V35" s="32">
        <v>0</v>
      </c>
      <c r="W35" s="32">
        <v>0</v>
      </c>
      <c r="X35" s="6"/>
      <c r="Y35" s="10"/>
      <c r="Z35" s="36"/>
      <c r="AA35" s="34"/>
    </row>
    <row r="36" spans="1:27" s="1" customFormat="1" ht="18.75" customHeight="1">
      <c r="A36" s="6"/>
      <c r="B36" s="10"/>
      <c r="C36" s="34"/>
      <c r="D36" s="34"/>
      <c r="E36" s="34"/>
      <c r="F36" s="36"/>
      <c r="G36" s="34"/>
      <c r="H36" s="34"/>
      <c r="I36" s="34"/>
      <c r="J36" s="34"/>
      <c r="K36" s="34"/>
      <c r="L36" s="34"/>
      <c r="M36" s="34"/>
      <c r="N36" s="29">
        <v>2116003</v>
      </c>
      <c r="O36" s="6" t="s">
        <v>1567</v>
      </c>
      <c r="P36" s="16">
        <v>0</v>
      </c>
      <c r="Q36" s="32">
        <v>0</v>
      </c>
      <c r="R36" s="32">
        <v>0</v>
      </c>
      <c r="S36" s="35">
        <v>0</v>
      </c>
      <c r="T36" s="35">
        <v>0</v>
      </c>
      <c r="U36" s="32">
        <v>0</v>
      </c>
      <c r="V36" s="32">
        <v>0</v>
      </c>
      <c r="W36" s="32">
        <v>0</v>
      </c>
      <c r="X36" s="6"/>
      <c r="Y36" s="10"/>
      <c r="Z36" s="36"/>
      <c r="AA36" s="34"/>
    </row>
    <row r="37" spans="1:27" s="1" customFormat="1" ht="18.75" customHeight="1">
      <c r="A37" s="6"/>
      <c r="B37" s="10"/>
      <c r="C37" s="33"/>
      <c r="D37" s="34"/>
      <c r="E37" s="34"/>
      <c r="F37" s="33"/>
      <c r="G37" s="34"/>
      <c r="H37" s="34"/>
      <c r="I37" s="34"/>
      <c r="J37" s="34"/>
      <c r="K37" s="34"/>
      <c r="L37" s="34"/>
      <c r="M37" s="34"/>
      <c r="N37" s="29">
        <v>2116099</v>
      </c>
      <c r="O37" s="6" t="s">
        <v>1568</v>
      </c>
      <c r="P37" s="35">
        <v>0</v>
      </c>
      <c r="Q37" s="32">
        <v>0</v>
      </c>
      <c r="R37" s="32">
        <v>0</v>
      </c>
      <c r="S37" s="35">
        <v>0</v>
      </c>
      <c r="T37" s="35">
        <v>0</v>
      </c>
      <c r="U37" s="32">
        <v>0</v>
      </c>
      <c r="V37" s="32">
        <v>0</v>
      </c>
      <c r="W37" s="32">
        <v>0</v>
      </c>
      <c r="X37" s="6"/>
      <c r="Y37" s="10"/>
      <c r="Z37" s="36"/>
      <c r="AA37" s="34"/>
    </row>
    <row r="38" spans="1:27" s="1" customFormat="1" ht="18.75" customHeight="1">
      <c r="A38" s="6">
        <v>1030175</v>
      </c>
      <c r="B38" s="10" t="s">
        <v>1569</v>
      </c>
      <c r="C38" s="5">
        <f t="shared" ref="C38:M38" si="9">C39+C40</f>
        <v>0</v>
      </c>
      <c r="D38" s="5">
        <f t="shared" si="9"/>
        <v>0</v>
      </c>
      <c r="E38" s="5">
        <f t="shared" si="9"/>
        <v>0</v>
      </c>
      <c r="F38" s="5">
        <f t="shared" si="9"/>
        <v>0</v>
      </c>
      <c r="G38" s="28">
        <f t="shared" si="9"/>
        <v>0</v>
      </c>
      <c r="H38" s="5">
        <f t="shared" si="9"/>
        <v>0</v>
      </c>
      <c r="I38" s="5">
        <f t="shared" si="9"/>
        <v>0</v>
      </c>
      <c r="J38" s="5">
        <f t="shared" si="9"/>
        <v>0</v>
      </c>
      <c r="K38" s="28">
        <f t="shared" si="9"/>
        <v>0</v>
      </c>
      <c r="L38" s="28">
        <f t="shared" si="9"/>
        <v>0</v>
      </c>
      <c r="M38" s="28">
        <f t="shared" si="9"/>
        <v>0</v>
      </c>
      <c r="N38" s="29">
        <v>21161</v>
      </c>
      <c r="O38" s="10" t="s">
        <v>1570</v>
      </c>
      <c r="P38" s="5">
        <f t="shared" ref="P38:W38" si="10">SUM(P39:P42)</f>
        <v>0</v>
      </c>
      <c r="Q38" s="28">
        <f t="shared" si="10"/>
        <v>0</v>
      </c>
      <c r="R38" s="28">
        <f t="shared" si="10"/>
        <v>0</v>
      </c>
      <c r="S38" s="5">
        <f t="shared" si="10"/>
        <v>0</v>
      </c>
      <c r="T38" s="5">
        <f t="shared" si="10"/>
        <v>0</v>
      </c>
      <c r="U38" s="28">
        <f t="shared" si="10"/>
        <v>0</v>
      </c>
      <c r="V38" s="28">
        <f t="shared" si="10"/>
        <v>0</v>
      </c>
      <c r="W38" s="28">
        <f t="shared" si="10"/>
        <v>0</v>
      </c>
      <c r="X38" s="6">
        <v>1030175</v>
      </c>
      <c r="Y38" s="10" t="s">
        <v>1571</v>
      </c>
      <c r="Z38" s="5">
        <f>Z39+Z40</f>
        <v>0</v>
      </c>
      <c r="AA38" s="5">
        <f>SUM(C38:M38)-SUM(P38:W38)-Z38-I38</f>
        <v>0</v>
      </c>
    </row>
    <row r="39" spans="1:27" s="1" customFormat="1" ht="18.75" customHeight="1">
      <c r="A39" s="6">
        <v>103017501</v>
      </c>
      <c r="B39" s="6" t="s">
        <v>1572</v>
      </c>
      <c r="C39" s="16">
        <v>0</v>
      </c>
      <c r="D39" s="30">
        <v>0</v>
      </c>
      <c r="E39" s="30">
        <v>0</v>
      </c>
      <c r="F39" s="16">
        <v>0</v>
      </c>
      <c r="G39" s="35">
        <v>0</v>
      </c>
      <c r="H39" s="16">
        <v>0</v>
      </c>
      <c r="I39" s="16">
        <v>0</v>
      </c>
      <c r="J39" s="16">
        <v>0</v>
      </c>
      <c r="K39" s="32">
        <v>0</v>
      </c>
      <c r="L39" s="32">
        <v>0</v>
      </c>
      <c r="M39" s="32">
        <v>0</v>
      </c>
      <c r="N39" s="29">
        <v>2116101</v>
      </c>
      <c r="O39" s="6" t="s">
        <v>1573</v>
      </c>
      <c r="P39" s="16">
        <v>0</v>
      </c>
      <c r="Q39" s="32">
        <v>0</v>
      </c>
      <c r="R39" s="32">
        <v>0</v>
      </c>
      <c r="S39" s="35">
        <v>0</v>
      </c>
      <c r="T39" s="35">
        <v>0</v>
      </c>
      <c r="U39" s="32">
        <v>0</v>
      </c>
      <c r="V39" s="32">
        <v>0</v>
      </c>
      <c r="W39" s="32">
        <v>0</v>
      </c>
      <c r="X39" s="6">
        <v>103017501</v>
      </c>
      <c r="Y39" s="6" t="s">
        <v>1574</v>
      </c>
      <c r="Z39" s="16">
        <v>0</v>
      </c>
      <c r="AA39" s="16">
        <v>0</v>
      </c>
    </row>
    <row r="40" spans="1:27" s="1" customFormat="1" ht="18.75" customHeight="1">
      <c r="A40" s="6">
        <v>103017502</v>
      </c>
      <c r="B40" s="6" t="s">
        <v>1575</v>
      </c>
      <c r="C40" s="16">
        <v>0</v>
      </c>
      <c r="D40" s="30">
        <v>0</v>
      </c>
      <c r="E40" s="30">
        <v>0</v>
      </c>
      <c r="F40" s="16">
        <v>0</v>
      </c>
      <c r="G40" s="35">
        <v>0</v>
      </c>
      <c r="H40" s="16">
        <v>0</v>
      </c>
      <c r="I40" s="16">
        <v>0</v>
      </c>
      <c r="J40" s="16">
        <v>0</v>
      </c>
      <c r="K40" s="32">
        <v>0</v>
      </c>
      <c r="L40" s="32">
        <v>0</v>
      </c>
      <c r="M40" s="32">
        <v>0</v>
      </c>
      <c r="N40" s="29">
        <v>2116102</v>
      </c>
      <c r="O40" s="6" t="s">
        <v>1576</v>
      </c>
      <c r="P40" s="16">
        <v>0</v>
      </c>
      <c r="Q40" s="32">
        <v>0</v>
      </c>
      <c r="R40" s="32">
        <v>0</v>
      </c>
      <c r="S40" s="35">
        <v>0</v>
      </c>
      <c r="T40" s="35">
        <v>0</v>
      </c>
      <c r="U40" s="32">
        <v>0</v>
      </c>
      <c r="V40" s="32">
        <v>0</v>
      </c>
      <c r="W40" s="32">
        <v>0</v>
      </c>
      <c r="X40" s="6">
        <v>103017502</v>
      </c>
      <c r="Y40" s="6" t="s">
        <v>1577</v>
      </c>
      <c r="Z40" s="16">
        <v>0</v>
      </c>
      <c r="AA40" s="16">
        <v>0</v>
      </c>
    </row>
    <row r="41" spans="1:27" s="1" customFormat="1" ht="18.75" customHeight="1">
      <c r="A41" s="6"/>
      <c r="B41" s="6"/>
      <c r="C41" s="33"/>
      <c r="D41" s="34"/>
      <c r="E41" s="34"/>
      <c r="F41" s="33"/>
      <c r="G41" s="34"/>
      <c r="H41" s="34"/>
      <c r="I41" s="34"/>
      <c r="J41" s="34"/>
      <c r="K41" s="34"/>
      <c r="L41" s="34"/>
      <c r="M41" s="34"/>
      <c r="N41" s="29">
        <v>2116103</v>
      </c>
      <c r="O41" s="6" t="s">
        <v>1578</v>
      </c>
      <c r="P41" s="16">
        <v>0</v>
      </c>
      <c r="Q41" s="32">
        <v>0</v>
      </c>
      <c r="R41" s="32">
        <v>0</v>
      </c>
      <c r="S41" s="35">
        <v>0</v>
      </c>
      <c r="T41" s="35">
        <v>0</v>
      </c>
      <c r="U41" s="32">
        <v>0</v>
      </c>
      <c r="V41" s="32">
        <v>0</v>
      </c>
      <c r="W41" s="32">
        <v>0</v>
      </c>
      <c r="X41" s="6"/>
      <c r="Y41" s="6"/>
      <c r="Z41" s="36"/>
      <c r="AA41" s="33"/>
    </row>
    <row r="42" spans="1:27" s="1" customFormat="1" ht="18.75" customHeight="1">
      <c r="A42" s="6"/>
      <c r="B42" s="6"/>
      <c r="C42" s="33"/>
      <c r="D42" s="34"/>
      <c r="E42" s="34"/>
      <c r="F42" s="33"/>
      <c r="G42" s="34"/>
      <c r="H42" s="34"/>
      <c r="I42" s="34"/>
      <c r="J42" s="34"/>
      <c r="K42" s="34"/>
      <c r="L42" s="34"/>
      <c r="M42" s="34"/>
      <c r="N42" s="29">
        <v>2116104</v>
      </c>
      <c r="O42" s="6" t="s">
        <v>1579</v>
      </c>
      <c r="P42" s="35">
        <v>0</v>
      </c>
      <c r="Q42" s="32">
        <v>0</v>
      </c>
      <c r="R42" s="32">
        <v>0</v>
      </c>
      <c r="S42" s="35">
        <v>0</v>
      </c>
      <c r="T42" s="35">
        <v>0</v>
      </c>
      <c r="U42" s="32">
        <v>0</v>
      </c>
      <c r="V42" s="32">
        <v>0</v>
      </c>
      <c r="W42" s="32">
        <v>0</v>
      </c>
      <c r="X42" s="6"/>
      <c r="Y42" s="6"/>
      <c r="Z42" s="36"/>
      <c r="AA42" s="33"/>
    </row>
    <row r="43" spans="1:27" s="1" customFormat="1" ht="18.75" customHeight="1">
      <c r="A43" s="6">
        <v>1030148</v>
      </c>
      <c r="B43" s="10" t="s">
        <v>1580</v>
      </c>
      <c r="C43" s="5">
        <f t="shared" ref="C43:M43" si="11">SUM(C44:C48)</f>
        <v>1006</v>
      </c>
      <c r="D43" s="5">
        <f t="shared" si="11"/>
        <v>0</v>
      </c>
      <c r="E43" s="5">
        <f t="shared" si="11"/>
        <v>0</v>
      </c>
      <c r="F43" s="5">
        <f t="shared" si="11"/>
        <v>0</v>
      </c>
      <c r="G43" s="28">
        <f t="shared" si="11"/>
        <v>856</v>
      </c>
      <c r="H43" s="5">
        <f t="shared" si="11"/>
        <v>292</v>
      </c>
      <c r="I43" s="5">
        <f t="shared" si="11"/>
        <v>0</v>
      </c>
      <c r="J43" s="5">
        <f t="shared" si="11"/>
        <v>0</v>
      </c>
      <c r="K43" s="28">
        <f t="shared" si="11"/>
        <v>0</v>
      </c>
      <c r="L43" s="28">
        <f t="shared" si="11"/>
        <v>0</v>
      </c>
      <c r="M43" s="28">
        <f t="shared" si="11"/>
        <v>0</v>
      </c>
      <c r="N43" s="29"/>
      <c r="O43" s="10" t="s">
        <v>1581</v>
      </c>
      <c r="P43" s="5">
        <f t="shared" ref="P43:W43" si="12">SUM(P44,P57,P58)</f>
        <v>2154</v>
      </c>
      <c r="Q43" s="28">
        <f t="shared" si="12"/>
        <v>0</v>
      </c>
      <c r="R43" s="28">
        <f t="shared" si="12"/>
        <v>0</v>
      </c>
      <c r="S43" s="5">
        <f t="shared" si="12"/>
        <v>0</v>
      </c>
      <c r="T43" s="5">
        <f t="shared" si="12"/>
        <v>0</v>
      </c>
      <c r="U43" s="28">
        <f t="shared" si="12"/>
        <v>0</v>
      </c>
      <c r="V43" s="28">
        <f t="shared" si="12"/>
        <v>0</v>
      </c>
      <c r="W43" s="28">
        <f t="shared" si="12"/>
        <v>0</v>
      </c>
      <c r="X43" s="6">
        <v>1030148</v>
      </c>
      <c r="Y43" s="10" t="s">
        <v>1582</v>
      </c>
      <c r="Z43" s="5">
        <f>SUM(Z44:Z48)</f>
        <v>0</v>
      </c>
      <c r="AA43" s="5">
        <f>SUM(C43:M43)-SUM(P43:W43)-Z43-I43</f>
        <v>0</v>
      </c>
    </row>
    <row r="44" spans="1:27" s="1" customFormat="1" ht="18.75" customHeight="1">
      <c r="A44" s="6">
        <v>103014801</v>
      </c>
      <c r="B44" s="6" t="s">
        <v>1583</v>
      </c>
      <c r="C44" s="16">
        <v>1006</v>
      </c>
      <c r="D44" s="30">
        <v>0</v>
      </c>
      <c r="E44" s="30">
        <v>0</v>
      </c>
      <c r="F44" s="16">
        <v>0</v>
      </c>
      <c r="G44" s="35">
        <v>856</v>
      </c>
      <c r="H44" s="16">
        <v>292</v>
      </c>
      <c r="I44" s="16">
        <v>0</v>
      </c>
      <c r="J44" s="16">
        <v>0</v>
      </c>
      <c r="K44" s="32">
        <v>0</v>
      </c>
      <c r="L44" s="32">
        <v>0</v>
      </c>
      <c r="M44" s="32">
        <v>0</v>
      </c>
      <c r="N44" s="29">
        <v>21208</v>
      </c>
      <c r="O44" s="10" t="s">
        <v>1584</v>
      </c>
      <c r="P44" s="5">
        <f t="shared" ref="P44:W44" si="13">SUM(P45:P56)</f>
        <v>1374</v>
      </c>
      <c r="Q44" s="28">
        <f t="shared" si="13"/>
        <v>0</v>
      </c>
      <c r="R44" s="28">
        <f t="shared" si="13"/>
        <v>0</v>
      </c>
      <c r="S44" s="5">
        <f t="shared" si="13"/>
        <v>0</v>
      </c>
      <c r="T44" s="5">
        <f t="shared" si="13"/>
        <v>0</v>
      </c>
      <c r="U44" s="28">
        <f t="shared" si="13"/>
        <v>0</v>
      </c>
      <c r="V44" s="28">
        <f t="shared" si="13"/>
        <v>0</v>
      </c>
      <c r="W44" s="28">
        <f t="shared" si="13"/>
        <v>0</v>
      </c>
      <c r="X44" s="6">
        <v>103014801</v>
      </c>
      <c r="Y44" s="6" t="s">
        <v>1585</v>
      </c>
      <c r="Z44" s="16">
        <v>0</v>
      </c>
      <c r="AA44" s="16">
        <v>0</v>
      </c>
    </row>
    <row r="45" spans="1:27" s="1" customFormat="1" ht="18.75" customHeight="1">
      <c r="A45" s="6">
        <v>103014802</v>
      </c>
      <c r="B45" s="6" t="s">
        <v>1586</v>
      </c>
      <c r="C45" s="16">
        <v>0</v>
      </c>
      <c r="D45" s="30">
        <v>0</v>
      </c>
      <c r="E45" s="30">
        <v>0</v>
      </c>
      <c r="F45" s="16">
        <v>0</v>
      </c>
      <c r="G45" s="35">
        <v>0</v>
      </c>
      <c r="H45" s="16">
        <v>0</v>
      </c>
      <c r="I45" s="16">
        <v>0</v>
      </c>
      <c r="J45" s="16">
        <v>0</v>
      </c>
      <c r="K45" s="32">
        <v>0</v>
      </c>
      <c r="L45" s="32">
        <v>0</v>
      </c>
      <c r="M45" s="32">
        <v>0</v>
      </c>
      <c r="N45" s="29">
        <v>2120801</v>
      </c>
      <c r="O45" s="6" t="s">
        <v>1587</v>
      </c>
      <c r="P45" s="16">
        <v>0</v>
      </c>
      <c r="Q45" s="32">
        <v>0</v>
      </c>
      <c r="R45" s="32">
        <v>0</v>
      </c>
      <c r="S45" s="35">
        <v>0</v>
      </c>
      <c r="T45" s="35">
        <v>0</v>
      </c>
      <c r="U45" s="32">
        <v>0</v>
      </c>
      <c r="V45" s="32">
        <v>0</v>
      </c>
      <c r="W45" s="32">
        <v>0</v>
      </c>
      <c r="X45" s="6">
        <v>103014802</v>
      </c>
      <c r="Y45" s="6" t="s">
        <v>1586</v>
      </c>
      <c r="Z45" s="16">
        <v>0</v>
      </c>
      <c r="AA45" s="16">
        <v>0</v>
      </c>
    </row>
    <row r="46" spans="1:27" s="1" customFormat="1" ht="18.75" customHeight="1">
      <c r="A46" s="6">
        <v>103014803</v>
      </c>
      <c r="B46" s="6" t="s">
        <v>1588</v>
      </c>
      <c r="C46" s="16">
        <v>0</v>
      </c>
      <c r="D46" s="30">
        <v>0</v>
      </c>
      <c r="E46" s="30">
        <v>0</v>
      </c>
      <c r="F46" s="16">
        <v>0</v>
      </c>
      <c r="G46" s="35">
        <v>0</v>
      </c>
      <c r="H46" s="16">
        <v>0</v>
      </c>
      <c r="I46" s="16">
        <v>0</v>
      </c>
      <c r="J46" s="16">
        <v>0</v>
      </c>
      <c r="K46" s="32">
        <v>0</v>
      </c>
      <c r="L46" s="32">
        <v>0</v>
      </c>
      <c r="M46" s="32">
        <v>0</v>
      </c>
      <c r="N46" s="29">
        <v>2120802</v>
      </c>
      <c r="O46" s="6" t="s">
        <v>1589</v>
      </c>
      <c r="P46" s="16">
        <v>0</v>
      </c>
      <c r="Q46" s="32">
        <v>0</v>
      </c>
      <c r="R46" s="32">
        <v>0</v>
      </c>
      <c r="S46" s="35">
        <v>0</v>
      </c>
      <c r="T46" s="35">
        <v>0</v>
      </c>
      <c r="U46" s="32">
        <v>0</v>
      </c>
      <c r="V46" s="32">
        <v>0</v>
      </c>
      <c r="W46" s="32">
        <v>0</v>
      </c>
      <c r="X46" s="6">
        <v>103014803</v>
      </c>
      <c r="Y46" s="6" t="s">
        <v>1590</v>
      </c>
      <c r="Z46" s="16">
        <v>0</v>
      </c>
      <c r="AA46" s="16">
        <v>0</v>
      </c>
    </row>
    <row r="47" spans="1:27" s="1" customFormat="1" ht="18.75" customHeight="1">
      <c r="A47" s="6">
        <v>103014898</v>
      </c>
      <c r="B47" s="6" t="s">
        <v>1591</v>
      </c>
      <c r="C47" s="16">
        <v>0</v>
      </c>
      <c r="D47" s="30">
        <v>0</v>
      </c>
      <c r="E47" s="30">
        <v>0</v>
      </c>
      <c r="F47" s="16">
        <v>0</v>
      </c>
      <c r="G47" s="35">
        <v>0</v>
      </c>
      <c r="H47" s="16">
        <v>0</v>
      </c>
      <c r="I47" s="16">
        <v>0</v>
      </c>
      <c r="J47" s="16">
        <v>0</v>
      </c>
      <c r="K47" s="32">
        <v>0</v>
      </c>
      <c r="L47" s="32">
        <v>0</v>
      </c>
      <c r="M47" s="32">
        <v>0</v>
      </c>
      <c r="N47" s="29">
        <v>2120803</v>
      </c>
      <c r="O47" s="6" t="s">
        <v>1592</v>
      </c>
      <c r="P47" s="16">
        <v>500</v>
      </c>
      <c r="Q47" s="32">
        <v>0</v>
      </c>
      <c r="R47" s="32">
        <v>0</v>
      </c>
      <c r="S47" s="35">
        <v>0</v>
      </c>
      <c r="T47" s="35">
        <v>0</v>
      </c>
      <c r="U47" s="32">
        <v>0</v>
      </c>
      <c r="V47" s="32">
        <v>0</v>
      </c>
      <c r="W47" s="32">
        <v>0</v>
      </c>
      <c r="X47" s="6">
        <v>103014898</v>
      </c>
      <c r="Y47" s="6" t="s">
        <v>1591</v>
      </c>
      <c r="Z47" s="16">
        <v>0</v>
      </c>
      <c r="AA47" s="16">
        <v>0</v>
      </c>
    </row>
    <row r="48" spans="1:27" s="1" customFormat="1" ht="18.75" customHeight="1">
      <c r="A48" s="6">
        <v>103014899</v>
      </c>
      <c r="B48" s="6" t="s">
        <v>1593</v>
      </c>
      <c r="C48" s="16">
        <v>0</v>
      </c>
      <c r="D48" s="30">
        <v>0</v>
      </c>
      <c r="E48" s="30">
        <v>0</v>
      </c>
      <c r="F48" s="16">
        <v>0</v>
      </c>
      <c r="G48" s="35">
        <v>0</v>
      </c>
      <c r="H48" s="16">
        <v>0</v>
      </c>
      <c r="I48" s="16">
        <v>0</v>
      </c>
      <c r="J48" s="16">
        <v>0</v>
      </c>
      <c r="K48" s="32">
        <v>0</v>
      </c>
      <c r="L48" s="32">
        <v>0</v>
      </c>
      <c r="M48" s="32">
        <v>0</v>
      </c>
      <c r="N48" s="29">
        <v>2120804</v>
      </c>
      <c r="O48" s="6" t="s">
        <v>1594</v>
      </c>
      <c r="P48" s="16">
        <v>874</v>
      </c>
      <c r="Q48" s="32">
        <v>0</v>
      </c>
      <c r="R48" s="32">
        <v>0</v>
      </c>
      <c r="S48" s="35">
        <v>0</v>
      </c>
      <c r="T48" s="35">
        <v>0</v>
      </c>
      <c r="U48" s="32">
        <v>0</v>
      </c>
      <c r="V48" s="32">
        <v>0</v>
      </c>
      <c r="W48" s="32">
        <v>0</v>
      </c>
      <c r="X48" s="6">
        <v>103014899</v>
      </c>
      <c r="Y48" s="6" t="s">
        <v>1595</v>
      </c>
      <c r="Z48" s="16">
        <v>0</v>
      </c>
      <c r="AA48" s="16">
        <v>0</v>
      </c>
    </row>
    <row r="49" spans="1:27" s="1" customFormat="1" ht="18.75" customHeight="1">
      <c r="A49" s="6"/>
      <c r="B49" s="6"/>
      <c r="C49" s="33"/>
      <c r="D49" s="34"/>
      <c r="E49" s="34"/>
      <c r="F49" s="33"/>
      <c r="G49" s="34"/>
      <c r="H49" s="34"/>
      <c r="I49" s="34"/>
      <c r="J49" s="34"/>
      <c r="K49" s="34"/>
      <c r="L49" s="34"/>
      <c r="M49" s="34"/>
      <c r="N49" s="29">
        <v>2120805</v>
      </c>
      <c r="O49" s="6" t="s">
        <v>1596</v>
      </c>
      <c r="P49" s="16">
        <v>0</v>
      </c>
      <c r="Q49" s="32">
        <v>0</v>
      </c>
      <c r="R49" s="32">
        <v>0</v>
      </c>
      <c r="S49" s="35">
        <v>0</v>
      </c>
      <c r="T49" s="35">
        <v>0</v>
      </c>
      <c r="U49" s="32">
        <v>0</v>
      </c>
      <c r="V49" s="32">
        <v>0</v>
      </c>
      <c r="W49" s="32">
        <v>0</v>
      </c>
      <c r="X49" s="6"/>
      <c r="Y49" s="6"/>
      <c r="Z49" s="36"/>
      <c r="AA49" s="33"/>
    </row>
    <row r="50" spans="1:27" s="1" customFormat="1" ht="18.75" customHeight="1">
      <c r="A50" s="6"/>
      <c r="B50" s="6"/>
      <c r="C50" s="33"/>
      <c r="D50" s="34"/>
      <c r="E50" s="34"/>
      <c r="F50" s="33"/>
      <c r="G50" s="34"/>
      <c r="H50" s="34"/>
      <c r="I50" s="34"/>
      <c r="J50" s="34"/>
      <c r="K50" s="34"/>
      <c r="L50" s="34"/>
      <c r="M50" s="34"/>
      <c r="N50" s="29">
        <v>2120806</v>
      </c>
      <c r="O50" s="6" t="s">
        <v>1597</v>
      </c>
      <c r="P50" s="16">
        <v>0</v>
      </c>
      <c r="Q50" s="32">
        <v>0</v>
      </c>
      <c r="R50" s="32">
        <v>0</v>
      </c>
      <c r="S50" s="35">
        <v>0</v>
      </c>
      <c r="T50" s="35">
        <v>0</v>
      </c>
      <c r="U50" s="32">
        <v>0</v>
      </c>
      <c r="V50" s="32">
        <v>0</v>
      </c>
      <c r="W50" s="32">
        <v>0</v>
      </c>
      <c r="X50" s="6"/>
      <c r="Y50" s="6"/>
      <c r="Z50" s="36"/>
      <c r="AA50" s="33"/>
    </row>
    <row r="51" spans="1:27" s="1" customFormat="1" ht="18.75" customHeight="1">
      <c r="A51" s="6"/>
      <c r="B51" s="6"/>
      <c r="C51" s="33"/>
      <c r="D51" s="34"/>
      <c r="E51" s="34"/>
      <c r="F51" s="33"/>
      <c r="G51" s="34"/>
      <c r="H51" s="34"/>
      <c r="I51" s="34"/>
      <c r="J51" s="34"/>
      <c r="K51" s="34"/>
      <c r="L51" s="34"/>
      <c r="M51" s="34"/>
      <c r="N51" s="29">
        <v>2120807</v>
      </c>
      <c r="O51" s="6" t="s">
        <v>1598</v>
      </c>
      <c r="P51" s="16">
        <v>0</v>
      </c>
      <c r="Q51" s="32">
        <v>0</v>
      </c>
      <c r="R51" s="32">
        <v>0</v>
      </c>
      <c r="S51" s="35">
        <v>0</v>
      </c>
      <c r="T51" s="35">
        <v>0</v>
      </c>
      <c r="U51" s="32">
        <v>0</v>
      </c>
      <c r="V51" s="32">
        <v>0</v>
      </c>
      <c r="W51" s="32">
        <v>0</v>
      </c>
      <c r="X51" s="6"/>
      <c r="Y51" s="6"/>
      <c r="Z51" s="36"/>
      <c r="AA51" s="33"/>
    </row>
    <row r="52" spans="1:27" s="1" customFormat="1" ht="18.75" customHeight="1">
      <c r="A52" s="6"/>
      <c r="B52" s="6"/>
      <c r="C52" s="33"/>
      <c r="D52" s="34"/>
      <c r="E52" s="34"/>
      <c r="F52" s="33"/>
      <c r="G52" s="34"/>
      <c r="H52" s="34"/>
      <c r="I52" s="34"/>
      <c r="J52" s="34"/>
      <c r="K52" s="34"/>
      <c r="L52" s="34"/>
      <c r="M52" s="34"/>
      <c r="N52" s="29">
        <v>2120809</v>
      </c>
      <c r="O52" s="6" t="s">
        <v>1599</v>
      </c>
      <c r="P52" s="16">
        <v>0</v>
      </c>
      <c r="Q52" s="32">
        <v>0</v>
      </c>
      <c r="R52" s="32">
        <v>0</v>
      </c>
      <c r="S52" s="35">
        <v>0</v>
      </c>
      <c r="T52" s="35">
        <v>0</v>
      </c>
      <c r="U52" s="32">
        <v>0</v>
      </c>
      <c r="V52" s="32">
        <v>0</v>
      </c>
      <c r="W52" s="32">
        <v>0</v>
      </c>
      <c r="X52" s="6"/>
      <c r="Y52" s="6"/>
      <c r="Z52" s="36"/>
      <c r="AA52" s="33"/>
    </row>
    <row r="53" spans="1:27" s="1" customFormat="1" ht="18.75" customHeight="1">
      <c r="A53" s="6"/>
      <c r="B53" s="6"/>
      <c r="C53" s="33"/>
      <c r="D53" s="34"/>
      <c r="E53" s="34"/>
      <c r="F53" s="33"/>
      <c r="G53" s="34"/>
      <c r="H53" s="34"/>
      <c r="I53" s="34"/>
      <c r="J53" s="34"/>
      <c r="K53" s="34"/>
      <c r="L53" s="34"/>
      <c r="M53" s="34"/>
      <c r="N53" s="29">
        <v>2120810</v>
      </c>
      <c r="O53" s="6" t="s">
        <v>1600</v>
      </c>
      <c r="P53" s="16">
        <v>0</v>
      </c>
      <c r="Q53" s="32">
        <v>0</v>
      </c>
      <c r="R53" s="32">
        <v>0</v>
      </c>
      <c r="S53" s="35">
        <v>0</v>
      </c>
      <c r="T53" s="35">
        <v>0</v>
      </c>
      <c r="U53" s="32">
        <v>0</v>
      </c>
      <c r="V53" s="32">
        <v>0</v>
      </c>
      <c r="W53" s="32">
        <v>0</v>
      </c>
      <c r="X53" s="6"/>
      <c r="Y53" s="6"/>
      <c r="Z53" s="36"/>
      <c r="AA53" s="33"/>
    </row>
    <row r="54" spans="1:27" s="1" customFormat="1" ht="18.75" customHeight="1">
      <c r="A54" s="6"/>
      <c r="B54" s="6"/>
      <c r="C54" s="33"/>
      <c r="D54" s="34"/>
      <c r="E54" s="34"/>
      <c r="F54" s="33"/>
      <c r="G54" s="34"/>
      <c r="H54" s="34"/>
      <c r="I54" s="34"/>
      <c r="J54" s="34"/>
      <c r="K54" s="34"/>
      <c r="L54" s="34"/>
      <c r="M54" s="34"/>
      <c r="N54" s="29">
        <v>2120811</v>
      </c>
      <c r="O54" s="6" t="s">
        <v>1601</v>
      </c>
      <c r="P54" s="16">
        <v>0</v>
      </c>
      <c r="Q54" s="32">
        <v>0</v>
      </c>
      <c r="R54" s="32">
        <v>0</v>
      </c>
      <c r="S54" s="35">
        <v>0</v>
      </c>
      <c r="T54" s="35">
        <v>0</v>
      </c>
      <c r="U54" s="32">
        <v>0</v>
      </c>
      <c r="V54" s="32">
        <v>0</v>
      </c>
      <c r="W54" s="32">
        <v>0</v>
      </c>
      <c r="X54" s="6"/>
      <c r="Y54" s="6"/>
      <c r="Z54" s="36"/>
      <c r="AA54" s="33"/>
    </row>
    <row r="55" spans="1:27" s="1" customFormat="1" ht="18.75" customHeight="1">
      <c r="A55" s="6"/>
      <c r="B55" s="6"/>
      <c r="C55" s="33"/>
      <c r="D55" s="34"/>
      <c r="E55" s="34"/>
      <c r="F55" s="33"/>
      <c r="G55" s="34"/>
      <c r="H55" s="34"/>
      <c r="I55" s="34"/>
      <c r="J55" s="34"/>
      <c r="K55" s="34"/>
      <c r="L55" s="34"/>
      <c r="M55" s="34"/>
      <c r="N55" s="29">
        <v>2120813</v>
      </c>
      <c r="O55" s="6" t="s">
        <v>1896</v>
      </c>
      <c r="P55" s="16">
        <v>0</v>
      </c>
      <c r="Q55" s="32">
        <v>0</v>
      </c>
      <c r="R55" s="32">
        <v>0</v>
      </c>
      <c r="S55" s="35">
        <v>0</v>
      </c>
      <c r="T55" s="35">
        <v>0</v>
      </c>
      <c r="U55" s="32">
        <v>0</v>
      </c>
      <c r="V55" s="32">
        <v>0</v>
      </c>
      <c r="W55" s="32">
        <v>0</v>
      </c>
      <c r="X55" s="6"/>
      <c r="Y55" s="6"/>
      <c r="Z55" s="36"/>
      <c r="AA55" s="33"/>
    </row>
    <row r="56" spans="1:27" s="1" customFormat="1" ht="18.75" customHeight="1">
      <c r="A56" s="6"/>
      <c r="B56" s="6"/>
      <c r="C56" s="33"/>
      <c r="D56" s="34"/>
      <c r="E56" s="34"/>
      <c r="F56" s="33"/>
      <c r="G56" s="34"/>
      <c r="H56" s="34"/>
      <c r="I56" s="34"/>
      <c r="J56" s="34"/>
      <c r="K56" s="34"/>
      <c r="L56" s="34"/>
      <c r="M56" s="34"/>
      <c r="N56" s="29" t="s">
        <v>1602</v>
      </c>
      <c r="O56" s="6" t="s">
        <v>1603</v>
      </c>
      <c r="P56" s="16">
        <v>0</v>
      </c>
      <c r="Q56" s="32">
        <v>0</v>
      </c>
      <c r="R56" s="32">
        <v>0</v>
      </c>
      <c r="S56" s="35">
        <v>0</v>
      </c>
      <c r="T56" s="35">
        <v>0</v>
      </c>
      <c r="U56" s="32">
        <v>0</v>
      </c>
      <c r="V56" s="32">
        <v>0</v>
      </c>
      <c r="W56" s="32">
        <v>0</v>
      </c>
      <c r="X56" s="6"/>
      <c r="Y56" s="6"/>
      <c r="Z56" s="36"/>
      <c r="AA56" s="33"/>
    </row>
    <row r="57" spans="1:27" s="1" customFormat="1" ht="18.75" customHeight="1">
      <c r="A57" s="6"/>
      <c r="B57" s="6"/>
      <c r="C57" s="33"/>
      <c r="D57" s="34"/>
      <c r="E57" s="34"/>
      <c r="F57" s="33"/>
      <c r="G57" s="34"/>
      <c r="H57" s="34"/>
      <c r="I57" s="34"/>
      <c r="J57" s="34"/>
      <c r="K57" s="34"/>
      <c r="L57" s="34"/>
      <c r="M57" s="34"/>
      <c r="N57" s="29">
        <v>2320411</v>
      </c>
      <c r="O57" s="10" t="s">
        <v>1604</v>
      </c>
      <c r="P57" s="16">
        <v>780</v>
      </c>
      <c r="Q57" s="32">
        <v>0</v>
      </c>
      <c r="R57" s="32">
        <v>0</v>
      </c>
      <c r="S57" s="35">
        <v>0</v>
      </c>
      <c r="T57" s="35">
        <v>0</v>
      </c>
      <c r="U57" s="32">
        <v>0</v>
      </c>
      <c r="V57" s="32">
        <v>0</v>
      </c>
      <c r="W57" s="32">
        <v>0</v>
      </c>
      <c r="X57" s="6"/>
      <c r="Y57" s="6"/>
      <c r="Z57" s="36"/>
      <c r="AA57" s="33"/>
    </row>
    <row r="58" spans="1:27" s="1" customFormat="1" ht="18.75" customHeight="1">
      <c r="A58" s="6"/>
      <c r="B58" s="6"/>
      <c r="C58" s="33"/>
      <c r="D58" s="34"/>
      <c r="E58" s="34"/>
      <c r="F58" s="33"/>
      <c r="G58" s="34"/>
      <c r="H58" s="34"/>
      <c r="I58" s="34"/>
      <c r="J58" s="34"/>
      <c r="K58" s="34"/>
      <c r="L58" s="34"/>
      <c r="M58" s="34"/>
      <c r="N58" s="29">
        <v>2330411</v>
      </c>
      <c r="O58" s="10" t="s">
        <v>1605</v>
      </c>
      <c r="P58" s="35">
        <v>0</v>
      </c>
      <c r="Q58" s="32">
        <v>0</v>
      </c>
      <c r="R58" s="32">
        <v>0</v>
      </c>
      <c r="S58" s="35">
        <v>0</v>
      </c>
      <c r="T58" s="35">
        <v>0</v>
      </c>
      <c r="U58" s="32">
        <v>0</v>
      </c>
      <c r="V58" s="32">
        <v>0</v>
      </c>
      <c r="W58" s="32">
        <v>0</v>
      </c>
      <c r="X58" s="6"/>
      <c r="Y58" s="6"/>
      <c r="Z58" s="36"/>
      <c r="AA58" s="33"/>
    </row>
    <row r="59" spans="1:27" s="1" customFormat="1" ht="18.75" customHeight="1">
      <c r="A59" s="6">
        <v>1030144</v>
      </c>
      <c r="B59" s="10" t="s">
        <v>1606</v>
      </c>
      <c r="C59" s="16">
        <v>0</v>
      </c>
      <c r="D59" s="30">
        <v>0</v>
      </c>
      <c r="E59" s="30">
        <v>0</v>
      </c>
      <c r="F59" s="16">
        <v>0</v>
      </c>
      <c r="G59" s="31">
        <v>0</v>
      </c>
      <c r="H59" s="16">
        <v>0</v>
      </c>
      <c r="I59" s="16">
        <v>0</v>
      </c>
      <c r="J59" s="16">
        <v>0</v>
      </c>
      <c r="K59" s="32">
        <v>0</v>
      </c>
      <c r="L59" s="32">
        <v>0</v>
      </c>
      <c r="M59" s="32">
        <v>0</v>
      </c>
      <c r="N59" s="29"/>
      <c r="O59" s="10" t="s">
        <v>1607</v>
      </c>
      <c r="P59" s="5">
        <f t="shared" ref="P59:W59" si="14">SUM(P60,P66,P67)</f>
        <v>0</v>
      </c>
      <c r="Q59" s="28">
        <f t="shared" si="14"/>
        <v>0</v>
      </c>
      <c r="R59" s="28">
        <f t="shared" si="14"/>
        <v>0</v>
      </c>
      <c r="S59" s="5">
        <f t="shared" si="14"/>
        <v>0</v>
      </c>
      <c r="T59" s="5">
        <f t="shared" si="14"/>
        <v>0</v>
      </c>
      <c r="U59" s="28">
        <f t="shared" si="14"/>
        <v>0</v>
      </c>
      <c r="V59" s="28">
        <f t="shared" si="14"/>
        <v>0</v>
      </c>
      <c r="W59" s="28">
        <f t="shared" si="14"/>
        <v>0</v>
      </c>
      <c r="X59" s="6">
        <v>1030144</v>
      </c>
      <c r="Y59" s="10" t="s">
        <v>1608</v>
      </c>
      <c r="Z59" s="16">
        <v>0</v>
      </c>
      <c r="AA59" s="5">
        <f>SUM(C59:M59)-SUM(P59:W59)-Z59-I59</f>
        <v>0</v>
      </c>
    </row>
    <row r="60" spans="1:27" s="1" customFormat="1" ht="18.75" customHeight="1">
      <c r="A60" s="6"/>
      <c r="B60" s="10"/>
      <c r="C60" s="33"/>
      <c r="D60" s="34"/>
      <c r="E60" s="34"/>
      <c r="F60" s="33"/>
      <c r="G60" s="34"/>
      <c r="H60" s="34"/>
      <c r="I60" s="34"/>
      <c r="J60" s="34"/>
      <c r="K60" s="34"/>
      <c r="L60" s="34"/>
      <c r="M60" s="34"/>
      <c r="N60" s="29">
        <v>21209</v>
      </c>
      <c r="O60" s="10" t="s">
        <v>1609</v>
      </c>
      <c r="P60" s="5">
        <f t="shared" ref="P60:W60" si="15">SUM(P61:P65)</f>
        <v>0</v>
      </c>
      <c r="Q60" s="28">
        <f t="shared" si="15"/>
        <v>0</v>
      </c>
      <c r="R60" s="28">
        <f t="shared" si="15"/>
        <v>0</v>
      </c>
      <c r="S60" s="5">
        <f t="shared" si="15"/>
        <v>0</v>
      </c>
      <c r="T60" s="5">
        <f t="shared" si="15"/>
        <v>0</v>
      </c>
      <c r="U60" s="28">
        <f t="shared" si="15"/>
        <v>0</v>
      </c>
      <c r="V60" s="28">
        <f t="shared" si="15"/>
        <v>0</v>
      </c>
      <c r="W60" s="28">
        <f t="shared" si="15"/>
        <v>0</v>
      </c>
      <c r="X60" s="6"/>
      <c r="Y60" s="10"/>
      <c r="Z60" s="36"/>
      <c r="AA60" s="33"/>
    </row>
    <row r="61" spans="1:27" s="1" customFormat="1" ht="18.75" customHeight="1">
      <c r="A61" s="6"/>
      <c r="B61" s="10"/>
      <c r="C61" s="33"/>
      <c r="D61" s="34"/>
      <c r="E61" s="34"/>
      <c r="F61" s="33"/>
      <c r="G61" s="34"/>
      <c r="H61" s="34"/>
      <c r="I61" s="34"/>
      <c r="J61" s="34"/>
      <c r="K61" s="34"/>
      <c r="L61" s="34"/>
      <c r="M61" s="34"/>
      <c r="N61" s="29">
        <v>2120901</v>
      </c>
      <c r="O61" s="6" t="s">
        <v>1610</v>
      </c>
      <c r="P61" s="16">
        <v>0</v>
      </c>
      <c r="Q61" s="32">
        <v>0</v>
      </c>
      <c r="R61" s="32">
        <v>0</v>
      </c>
      <c r="S61" s="35">
        <v>0</v>
      </c>
      <c r="T61" s="35">
        <v>0</v>
      </c>
      <c r="U61" s="32">
        <v>0</v>
      </c>
      <c r="V61" s="32">
        <v>0</v>
      </c>
      <c r="W61" s="32">
        <v>0</v>
      </c>
      <c r="X61" s="6"/>
      <c r="Y61" s="10"/>
      <c r="Z61" s="36"/>
      <c r="AA61" s="33"/>
    </row>
    <row r="62" spans="1:27" s="1" customFormat="1" ht="18.75" customHeight="1">
      <c r="A62" s="6"/>
      <c r="B62" s="10"/>
      <c r="C62" s="33"/>
      <c r="D62" s="34"/>
      <c r="E62" s="34"/>
      <c r="F62" s="33"/>
      <c r="G62" s="34"/>
      <c r="H62" s="34"/>
      <c r="I62" s="34"/>
      <c r="J62" s="34"/>
      <c r="K62" s="34"/>
      <c r="L62" s="34"/>
      <c r="M62" s="34"/>
      <c r="N62" s="29">
        <v>2120902</v>
      </c>
      <c r="O62" s="6" t="s">
        <v>1611</v>
      </c>
      <c r="P62" s="16">
        <v>0</v>
      </c>
      <c r="Q62" s="32">
        <v>0</v>
      </c>
      <c r="R62" s="32">
        <v>0</v>
      </c>
      <c r="S62" s="35">
        <v>0</v>
      </c>
      <c r="T62" s="35">
        <v>0</v>
      </c>
      <c r="U62" s="32">
        <v>0</v>
      </c>
      <c r="V62" s="32">
        <v>0</v>
      </c>
      <c r="W62" s="32">
        <v>0</v>
      </c>
      <c r="X62" s="6"/>
      <c r="Y62" s="10"/>
      <c r="Z62" s="36"/>
      <c r="AA62" s="33"/>
    </row>
    <row r="63" spans="1:27" s="1" customFormat="1" ht="18.75" customHeight="1">
      <c r="A63" s="6"/>
      <c r="B63" s="10"/>
      <c r="C63" s="33"/>
      <c r="D63" s="34"/>
      <c r="E63" s="34"/>
      <c r="F63" s="33"/>
      <c r="G63" s="34"/>
      <c r="H63" s="34"/>
      <c r="I63" s="34"/>
      <c r="J63" s="34"/>
      <c r="K63" s="34"/>
      <c r="L63" s="34"/>
      <c r="M63" s="34"/>
      <c r="N63" s="29">
        <v>2120903</v>
      </c>
      <c r="O63" s="6" t="s">
        <v>1612</v>
      </c>
      <c r="P63" s="16">
        <v>0</v>
      </c>
      <c r="Q63" s="32">
        <v>0</v>
      </c>
      <c r="R63" s="32">
        <v>0</v>
      </c>
      <c r="S63" s="35">
        <v>0</v>
      </c>
      <c r="T63" s="35">
        <v>0</v>
      </c>
      <c r="U63" s="32">
        <v>0</v>
      </c>
      <c r="V63" s="32">
        <v>0</v>
      </c>
      <c r="W63" s="32">
        <v>0</v>
      </c>
      <c r="X63" s="6"/>
      <c r="Y63" s="10"/>
      <c r="Z63" s="36"/>
      <c r="AA63" s="33"/>
    </row>
    <row r="64" spans="1:27" s="1" customFormat="1" ht="18.75" customHeight="1">
      <c r="A64" s="6"/>
      <c r="B64" s="10"/>
      <c r="C64" s="33"/>
      <c r="D64" s="34"/>
      <c r="E64" s="34"/>
      <c r="F64" s="33"/>
      <c r="G64" s="34"/>
      <c r="H64" s="34"/>
      <c r="I64" s="34"/>
      <c r="J64" s="34"/>
      <c r="K64" s="34"/>
      <c r="L64" s="34"/>
      <c r="M64" s="34"/>
      <c r="N64" s="29">
        <v>2120904</v>
      </c>
      <c r="O64" s="6" t="s">
        <v>1613</v>
      </c>
      <c r="P64" s="16">
        <v>0</v>
      </c>
      <c r="Q64" s="32">
        <v>0</v>
      </c>
      <c r="R64" s="32">
        <v>0</v>
      </c>
      <c r="S64" s="35">
        <v>0</v>
      </c>
      <c r="T64" s="35">
        <v>0</v>
      </c>
      <c r="U64" s="32">
        <v>0</v>
      </c>
      <c r="V64" s="32">
        <v>0</v>
      </c>
      <c r="W64" s="32">
        <v>0</v>
      </c>
      <c r="X64" s="6"/>
      <c r="Y64" s="10"/>
      <c r="Z64" s="36"/>
      <c r="AA64" s="33"/>
    </row>
    <row r="65" spans="1:27" s="1" customFormat="1" ht="18.75" customHeight="1">
      <c r="A65" s="6"/>
      <c r="B65" s="10"/>
      <c r="C65" s="33"/>
      <c r="D65" s="34"/>
      <c r="E65" s="34"/>
      <c r="F65" s="33"/>
      <c r="G65" s="34"/>
      <c r="H65" s="34"/>
      <c r="I65" s="34"/>
      <c r="J65" s="34"/>
      <c r="K65" s="34"/>
      <c r="L65" s="34"/>
      <c r="M65" s="34"/>
      <c r="N65" s="29">
        <v>2120999</v>
      </c>
      <c r="O65" s="6" t="s">
        <v>1614</v>
      </c>
      <c r="P65" s="16">
        <v>0</v>
      </c>
      <c r="Q65" s="32">
        <v>0</v>
      </c>
      <c r="R65" s="32">
        <v>0</v>
      </c>
      <c r="S65" s="35">
        <v>0</v>
      </c>
      <c r="T65" s="35">
        <v>0</v>
      </c>
      <c r="U65" s="32">
        <v>0</v>
      </c>
      <c r="V65" s="32">
        <v>0</v>
      </c>
      <c r="W65" s="32">
        <v>0</v>
      </c>
      <c r="X65" s="6"/>
      <c r="Y65" s="10"/>
      <c r="Z65" s="36"/>
      <c r="AA65" s="33"/>
    </row>
    <row r="66" spans="1:27" s="1" customFormat="1" ht="18.75" customHeight="1">
      <c r="A66" s="6"/>
      <c r="B66" s="10"/>
      <c r="C66" s="33"/>
      <c r="D66" s="34"/>
      <c r="E66" s="34"/>
      <c r="F66" s="33"/>
      <c r="G66" s="34"/>
      <c r="H66" s="34"/>
      <c r="I66" s="34"/>
      <c r="J66" s="34"/>
      <c r="K66" s="34"/>
      <c r="L66" s="34"/>
      <c r="M66" s="34"/>
      <c r="N66" s="29">
        <v>2320410</v>
      </c>
      <c r="O66" s="10" t="s">
        <v>1615</v>
      </c>
      <c r="P66" s="16">
        <v>0</v>
      </c>
      <c r="Q66" s="32">
        <v>0</v>
      </c>
      <c r="R66" s="32">
        <v>0</v>
      </c>
      <c r="S66" s="35">
        <v>0</v>
      </c>
      <c r="T66" s="35">
        <v>0</v>
      </c>
      <c r="U66" s="32">
        <v>0</v>
      </c>
      <c r="V66" s="32">
        <v>0</v>
      </c>
      <c r="W66" s="32">
        <v>0</v>
      </c>
      <c r="X66" s="6"/>
      <c r="Y66" s="10"/>
      <c r="Z66" s="36"/>
      <c r="AA66" s="33"/>
    </row>
    <row r="67" spans="1:27" s="1" customFormat="1" ht="18.75" customHeight="1">
      <c r="A67" s="6"/>
      <c r="B67" s="10"/>
      <c r="C67" s="33"/>
      <c r="D67" s="34"/>
      <c r="E67" s="34"/>
      <c r="F67" s="33"/>
      <c r="G67" s="34"/>
      <c r="H67" s="34"/>
      <c r="I67" s="34"/>
      <c r="J67" s="34"/>
      <c r="K67" s="34"/>
      <c r="L67" s="34"/>
      <c r="M67" s="34"/>
      <c r="N67" s="29">
        <v>2330410</v>
      </c>
      <c r="O67" s="10" t="s">
        <v>1616</v>
      </c>
      <c r="P67" s="35">
        <v>0</v>
      </c>
      <c r="Q67" s="32">
        <v>0</v>
      </c>
      <c r="R67" s="32">
        <v>0</v>
      </c>
      <c r="S67" s="35">
        <v>0</v>
      </c>
      <c r="T67" s="35">
        <v>0</v>
      </c>
      <c r="U67" s="32">
        <v>0</v>
      </c>
      <c r="V67" s="32">
        <v>0</v>
      </c>
      <c r="W67" s="32">
        <v>0</v>
      </c>
      <c r="X67" s="6"/>
      <c r="Y67" s="10"/>
      <c r="Z67" s="36"/>
      <c r="AA67" s="33"/>
    </row>
    <row r="68" spans="1:27" s="1" customFormat="1" ht="18.75" customHeight="1">
      <c r="A68" s="6">
        <v>1030146</v>
      </c>
      <c r="B68" s="10" t="s">
        <v>1617</v>
      </c>
      <c r="C68" s="16">
        <v>0</v>
      </c>
      <c r="D68" s="30">
        <v>0</v>
      </c>
      <c r="E68" s="30">
        <v>0</v>
      </c>
      <c r="F68" s="16">
        <v>0</v>
      </c>
      <c r="G68" s="31">
        <v>0</v>
      </c>
      <c r="H68" s="16">
        <v>0</v>
      </c>
      <c r="I68" s="16">
        <v>0</v>
      </c>
      <c r="J68" s="16">
        <v>0</v>
      </c>
      <c r="K68" s="32">
        <v>0</v>
      </c>
      <c r="L68" s="32">
        <v>0</v>
      </c>
      <c r="M68" s="32">
        <v>0</v>
      </c>
      <c r="N68" s="29"/>
      <c r="O68" s="10" t="s">
        <v>1618</v>
      </c>
      <c r="P68" s="5">
        <f t="shared" ref="P68:W68" si="16">SUM(P69,P73,P74)</f>
        <v>0</v>
      </c>
      <c r="Q68" s="28">
        <f t="shared" si="16"/>
        <v>0</v>
      </c>
      <c r="R68" s="28">
        <f t="shared" si="16"/>
        <v>0</v>
      </c>
      <c r="S68" s="5">
        <f t="shared" si="16"/>
        <v>0</v>
      </c>
      <c r="T68" s="5">
        <f t="shared" si="16"/>
        <v>0</v>
      </c>
      <c r="U68" s="28">
        <f t="shared" si="16"/>
        <v>0</v>
      </c>
      <c r="V68" s="28">
        <f t="shared" si="16"/>
        <v>0</v>
      </c>
      <c r="W68" s="28">
        <f t="shared" si="16"/>
        <v>0</v>
      </c>
      <c r="X68" s="6">
        <v>1030146</v>
      </c>
      <c r="Y68" s="10" t="s">
        <v>1619</v>
      </c>
      <c r="Z68" s="16">
        <v>0</v>
      </c>
      <c r="AA68" s="5">
        <f>SUM(C68:M68)-SUM(P68:W68)-Z68-I68</f>
        <v>0</v>
      </c>
    </row>
    <row r="69" spans="1:27" s="1" customFormat="1" ht="18.75" customHeight="1">
      <c r="A69" s="6"/>
      <c r="B69" s="6"/>
      <c r="C69" s="33"/>
      <c r="D69" s="34"/>
      <c r="E69" s="34"/>
      <c r="F69" s="33"/>
      <c r="G69" s="34"/>
      <c r="H69" s="34"/>
      <c r="I69" s="34"/>
      <c r="J69" s="34"/>
      <c r="K69" s="34"/>
      <c r="L69" s="34"/>
      <c r="M69" s="34"/>
      <c r="N69" s="29">
        <v>21210</v>
      </c>
      <c r="O69" s="10" t="s">
        <v>1620</v>
      </c>
      <c r="P69" s="5">
        <f t="shared" ref="P69:W69" si="17">SUM(P70:P72)</f>
        <v>0</v>
      </c>
      <c r="Q69" s="28">
        <f t="shared" si="17"/>
        <v>0</v>
      </c>
      <c r="R69" s="28">
        <f t="shared" si="17"/>
        <v>0</v>
      </c>
      <c r="S69" s="5">
        <f t="shared" si="17"/>
        <v>0</v>
      </c>
      <c r="T69" s="5">
        <f t="shared" si="17"/>
        <v>0</v>
      </c>
      <c r="U69" s="28">
        <f t="shared" si="17"/>
        <v>0</v>
      </c>
      <c r="V69" s="28">
        <f t="shared" si="17"/>
        <v>0</v>
      </c>
      <c r="W69" s="28">
        <f t="shared" si="17"/>
        <v>0</v>
      </c>
      <c r="X69" s="6"/>
      <c r="Y69" s="6"/>
      <c r="Z69" s="36"/>
      <c r="AA69" s="33"/>
    </row>
    <row r="70" spans="1:27" s="1" customFormat="1" ht="18.75" customHeight="1">
      <c r="A70" s="6"/>
      <c r="B70" s="6"/>
      <c r="C70" s="33"/>
      <c r="D70" s="34"/>
      <c r="E70" s="34"/>
      <c r="F70" s="33"/>
      <c r="G70" s="34"/>
      <c r="H70" s="34"/>
      <c r="I70" s="34"/>
      <c r="J70" s="34"/>
      <c r="K70" s="34"/>
      <c r="L70" s="34"/>
      <c r="M70" s="34"/>
      <c r="N70" s="29">
        <v>2121001</v>
      </c>
      <c r="O70" s="6" t="s">
        <v>1587</v>
      </c>
      <c r="P70" s="16">
        <v>0</v>
      </c>
      <c r="Q70" s="32">
        <v>0</v>
      </c>
      <c r="R70" s="32">
        <v>0</v>
      </c>
      <c r="S70" s="35">
        <v>0</v>
      </c>
      <c r="T70" s="35">
        <v>0</v>
      </c>
      <c r="U70" s="32">
        <v>0</v>
      </c>
      <c r="V70" s="32">
        <v>0</v>
      </c>
      <c r="W70" s="32">
        <v>0</v>
      </c>
      <c r="X70" s="6"/>
      <c r="Y70" s="6"/>
      <c r="Z70" s="36"/>
      <c r="AA70" s="33"/>
    </row>
    <row r="71" spans="1:27" s="1" customFormat="1" ht="18.75" customHeight="1">
      <c r="A71" s="6"/>
      <c r="B71" s="6"/>
      <c r="C71" s="33"/>
      <c r="D71" s="34"/>
      <c r="E71" s="34"/>
      <c r="F71" s="33"/>
      <c r="G71" s="34"/>
      <c r="H71" s="34"/>
      <c r="I71" s="34"/>
      <c r="J71" s="34"/>
      <c r="K71" s="34"/>
      <c r="L71" s="34"/>
      <c r="M71" s="34"/>
      <c r="N71" s="29">
        <v>2121002</v>
      </c>
      <c r="O71" s="6" t="s">
        <v>1589</v>
      </c>
      <c r="P71" s="16">
        <v>0</v>
      </c>
      <c r="Q71" s="32">
        <v>0</v>
      </c>
      <c r="R71" s="32">
        <v>0</v>
      </c>
      <c r="S71" s="35">
        <v>0</v>
      </c>
      <c r="T71" s="35">
        <v>0</v>
      </c>
      <c r="U71" s="32">
        <v>0</v>
      </c>
      <c r="V71" s="32">
        <v>0</v>
      </c>
      <c r="W71" s="32">
        <v>0</v>
      </c>
      <c r="X71" s="6"/>
      <c r="Y71" s="6"/>
      <c r="Z71" s="36"/>
      <c r="AA71" s="33"/>
    </row>
    <row r="72" spans="1:27" s="1" customFormat="1" ht="18.75" customHeight="1">
      <c r="A72" s="6"/>
      <c r="B72" s="6"/>
      <c r="C72" s="33"/>
      <c r="D72" s="34"/>
      <c r="E72" s="34"/>
      <c r="F72" s="33"/>
      <c r="G72" s="34"/>
      <c r="H72" s="34"/>
      <c r="I72" s="34"/>
      <c r="J72" s="34"/>
      <c r="K72" s="34"/>
      <c r="L72" s="34"/>
      <c r="M72" s="34"/>
      <c r="N72" s="29">
        <v>2121099</v>
      </c>
      <c r="O72" s="6" t="s">
        <v>1621</v>
      </c>
      <c r="P72" s="16">
        <v>0</v>
      </c>
      <c r="Q72" s="32">
        <v>0</v>
      </c>
      <c r="R72" s="32">
        <v>0</v>
      </c>
      <c r="S72" s="35">
        <v>0</v>
      </c>
      <c r="T72" s="35">
        <v>0</v>
      </c>
      <c r="U72" s="32">
        <v>0</v>
      </c>
      <c r="V72" s="32">
        <v>0</v>
      </c>
      <c r="W72" s="32">
        <v>0</v>
      </c>
      <c r="X72" s="6"/>
      <c r="Y72" s="6"/>
      <c r="Z72" s="36"/>
      <c r="AA72" s="33"/>
    </row>
    <row r="73" spans="1:27" s="1" customFormat="1" ht="18.75" customHeight="1">
      <c r="A73" s="6"/>
      <c r="B73" s="6"/>
      <c r="C73" s="33"/>
      <c r="D73" s="34"/>
      <c r="E73" s="34"/>
      <c r="F73" s="33"/>
      <c r="G73" s="34"/>
      <c r="H73" s="34"/>
      <c r="I73" s="34"/>
      <c r="J73" s="34"/>
      <c r="K73" s="34"/>
      <c r="L73" s="34"/>
      <c r="M73" s="34"/>
      <c r="N73" s="29">
        <v>2320412</v>
      </c>
      <c r="O73" s="10" t="s">
        <v>1622</v>
      </c>
      <c r="P73" s="16">
        <v>0</v>
      </c>
      <c r="Q73" s="32">
        <v>0</v>
      </c>
      <c r="R73" s="32">
        <v>0</v>
      </c>
      <c r="S73" s="35">
        <v>0</v>
      </c>
      <c r="T73" s="35">
        <v>0</v>
      </c>
      <c r="U73" s="32">
        <v>0</v>
      </c>
      <c r="V73" s="32">
        <v>0</v>
      </c>
      <c r="W73" s="32">
        <v>0</v>
      </c>
      <c r="X73" s="6"/>
      <c r="Y73" s="6"/>
      <c r="Z73" s="36"/>
      <c r="AA73" s="33"/>
    </row>
    <row r="74" spans="1:27" s="1" customFormat="1" ht="18.75" customHeight="1">
      <c r="A74" s="6"/>
      <c r="B74" s="6"/>
      <c r="C74" s="33"/>
      <c r="D74" s="34"/>
      <c r="E74" s="34"/>
      <c r="F74" s="33"/>
      <c r="G74" s="34"/>
      <c r="H74" s="34"/>
      <c r="I74" s="34"/>
      <c r="J74" s="34"/>
      <c r="K74" s="34"/>
      <c r="L74" s="34"/>
      <c r="M74" s="34"/>
      <c r="N74" s="29">
        <v>2330412</v>
      </c>
      <c r="O74" s="10" t="s">
        <v>1623</v>
      </c>
      <c r="P74" s="35">
        <v>0</v>
      </c>
      <c r="Q74" s="32">
        <v>0</v>
      </c>
      <c r="R74" s="32">
        <v>0</v>
      </c>
      <c r="S74" s="35">
        <v>0</v>
      </c>
      <c r="T74" s="35">
        <v>0</v>
      </c>
      <c r="U74" s="32">
        <v>0</v>
      </c>
      <c r="V74" s="32">
        <v>0</v>
      </c>
      <c r="W74" s="32">
        <v>0</v>
      </c>
      <c r="X74" s="6"/>
      <c r="Y74" s="6"/>
      <c r="Z74" s="36"/>
      <c r="AA74" s="33"/>
    </row>
    <row r="75" spans="1:27" s="1" customFormat="1" ht="18.75" customHeight="1">
      <c r="A75" s="6">
        <v>1030147</v>
      </c>
      <c r="B75" s="10" t="s">
        <v>1624</v>
      </c>
      <c r="C75" s="16">
        <v>0</v>
      </c>
      <c r="D75" s="30">
        <v>0</v>
      </c>
      <c r="E75" s="30">
        <v>0</v>
      </c>
      <c r="F75" s="16">
        <v>0</v>
      </c>
      <c r="G75" s="31">
        <v>0</v>
      </c>
      <c r="H75" s="16">
        <v>0</v>
      </c>
      <c r="I75" s="16">
        <v>0</v>
      </c>
      <c r="J75" s="16">
        <v>0</v>
      </c>
      <c r="K75" s="32">
        <v>0</v>
      </c>
      <c r="L75" s="32">
        <v>0</v>
      </c>
      <c r="M75" s="32">
        <v>0</v>
      </c>
      <c r="N75" s="29"/>
      <c r="O75" s="10" t="s">
        <v>1625</v>
      </c>
      <c r="P75" s="5">
        <f t="shared" ref="P75:W75" si="18">SUM(P76:P78)</f>
        <v>0</v>
      </c>
      <c r="Q75" s="28">
        <f t="shared" si="18"/>
        <v>0</v>
      </c>
      <c r="R75" s="28">
        <f t="shared" si="18"/>
        <v>0</v>
      </c>
      <c r="S75" s="5">
        <f t="shared" si="18"/>
        <v>0</v>
      </c>
      <c r="T75" s="5">
        <f t="shared" si="18"/>
        <v>0</v>
      </c>
      <c r="U75" s="28">
        <f t="shared" si="18"/>
        <v>0</v>
      </c>
      <c r="V75" s="28">
        <f t="shared" si="18"/>
        <v>0</v>
      </c>
      <c r="W75" s="28">
        <f t="shared" si="18"/>
        <v>0</v>
      </c>
      <c r="X75" s="6">
        <v>1030147</v>
      </c>
      <c r="Y75" s="10" t="s">
        <v>1626</v>
      </c>
      <c r="Z75" s="16">
        <v>0</v>
      </c>
      <c r="AA75" s="5">
        <f>SUM(C75:M75)-SUM(P75:W75)-Z75-I75</f>
        <v>0</v>
      </c>
    </row>
    <row r="76" spans="1:27" s="1" customFormat="1" ht="18.75" customHeight="1">
      <c r="A76" s="6"/>
      <c r="B76" s="10"/>
      <c r="C76" s="33"/>
      <c r="D76" s="34"/>
      <c r="E76" s="34"/>
      <c r="F76" s="33"/>
      <c r="G76" s="34"/>
      <c r="H76" s="34"/>
      <c r="I76" s="34"/>
      <c r="J76" s="34"/>
      <c r="K76" s="34"/>
      <c r="L76" s="34"/>
      <c r="M76" s="34"/>
      <c r="N76" s="29">
        <v>21211</v>
      </c>
      <c r="O76" s="10" t="s">
        <v>1627</v>
      </c>
      <c r="P76" s="16">
        <v>0</v>
      </c>
      <c r="Q76" s="32">
        <v>0</v>
      </c>
      <c r="R76" s="32">
        <v>0</v>
      </c>
      <c r="S76" s="35">
        <v>0</v>
      </c>
      <c r="T76" s="35">
        <v>0</v>
      </c>
      <c r="U76" s="32">
        <v>0</v>
      </c>
      <c r="V76" s="32">
        <v>0</v>
      </c>
      <c r="W76" s="32">
        <v>0</v>
      </c>
      <c r="X76" s="37"/>
      <c r="Y76" s="37"/>
      <c r="Z76" s="36"/>
      <c r="AA76" s="34"/>
    </row>
    <row r="77" spans="1:27" s="1" customFormat="1" ht="18.75" customHeight="1">
      <c r="A77" s="6"/>
      <c r="B77" s="10"/>
      <c r="C77" s="33"/>
      <c r="D77" s="34"/>
      <c r="E77" s="34"/>
      <c r="F77" s="33"/>
      <c r="G77" s="34"/>
      <c r="H77" s="34"/>
      <c r="I77" s="34"/>
      <c r="J77" s="34"/>
      <c r="K77" s="34"/>
      <c r="L77" s="34"/>
      <c r="M77" s="34"/>
      <c r="N77" s="29">
        <v>2320413</v>
      </c>
      <c r="O77" s="10" t="s">
        <v>1628</v>
      </c>
      <c r="P77" s="16">
        <v>0</v>
      </c>
      <c r="Q77" s="32">
        <v>0</v>
      </c>
      <c r="R77" s="32">
        <v>0</v>
      </c>
      <c r="S77" s="35">
        <v>0</v>
      </c>
      <c r="T77" s="35">
        <v>0</v>
      </c>
      <c r="U77" s="32">
        <v>0</v>
      </c>
      <c r="V77" s="32">
        <v>0</v>
      </c>
      <c r="W77" s="32">
        <v>0</v>
      </c>
      <c r="X77" s="37"/>
      <c r="Y77" s="37"/>
      <c r="Z77" s="36"/>
      <c r="AA77" s="34"/>
    </row>
    <row r="78" spans="1:27" s="1" customFormat="1" ht="18.75" customHeight="1">
      <c r="A78" s="6"/>
      <c r="B78" s="10"/>
      <c r="C78" s="33"/>
      <c r="D78" s="34"/>
      <c r="E78" s="34"/>
      <c r="F78" s="33"/>
      <c r="G78" s="34"/>
      <c r="H78" s="34"/>
      <c r="I78" s="34"/>
      <c r="J78" s="34"/>
      <c r="K78" s="34"/>
      <c r="L78" s="34"/>
      <c r="M78" s="34"/>
      <c r="N78" s="29">
        <v>2330413</v>
      </c>
      <c r="O78" s="10" t="s">
        <v>1629</v>
      </c>
      <c r="P78" s="35">
        <v>0</v>
      </c>
      <c r="Q78" s="32">
        <v>0</v>
      </c>
      <c r="R78" s="32">
        <v>0</v>
      </c>
      <c r="S78" s="35">
        <v>0</v>
      </c>
      <c r="T78" s="35">
        <v>0</v>
      </c>
      <c r="U78" s="32">
        <v>0</v>
      </c>
      <c r="V78" s="32">
        <v>0</v>
      </c>
      <c r="W78" s="32">
        <v>0</v>
      </c>
      <c r="X78" s="37"/>
      <c r="Y78" s="37"/>
      <c r="Z78" s="36"/>
      <c r="AA78" s="34"/>
    </row>
    <row r="79" spans="1:27" s="1" customFormat="1" ht="18.75" customHeight="1">
      <c r="A79" s="6">
        <v>1030133</v>
      </c>
      <c r="B79" s="10" t="s">
        <v>1630</v>
      </c>
      <c r="C79" s="5">
        <f>SUM(C80:C81)</f>
        <v>0</v>
      </c>
      <c r="D79" s="5">
        <f>SUM(D80:D81)</f>
        <v>0</v>
      </c>
      <c r="E79" s="5">
        <f>SUM(E80:E81)</f>
        <v>0</v>
      </c>
      <c r="F79" s="5">
        <f>F80+F81</f>
        <v>0</v>
      </c>
      <c r="G79" s="28">
        <f t="shared" ref="G79:M79" si="19">SUM(G80:G81)</f>
        <v>0</v>
      </c>
      <c r="H79" s="5">
        <f t="shared" si="19"/>
        <v>0</v>
      </c>
      <c r="I79" s="5">
        <f t="shared" si="19"/>
        <v>0</v>
      </c>
      <c r="J79" s="5">
        <f t="shared" si="19"/>
        <v>0</v>
      </c>
      <c r="K79" s="28">
        <f t="shared" si="19"/>
        <v>0</v>
      </c>
      <c r="L79" s="28">
        <f t="shared" si="19"/>
        <v>0</v>
      </c>
      <c r="M79" s="28">
        <f t="shared" si="19"/>
        <v>0</v>
      </c>
      <c r="N79" s="29"/>
      <c r="O79" s="10" t="s">
        <v>1631</v>
      </c>
      <c r="P79" s="5">
        <f t="shared" ref="P79:W79" si="20">SUM(P80,P86,P87)</f>
        <v>0</v>
      </c>
      <c r="Q79" s="28">
        <f t="shared" si="20"/>
        <v>0</v>
      </c>
      <c r="R79" s="28">
        <f t="shared" si="20"/>
        <v>0</v>
      </c>
      <c r="S79" s="5">
        <f t="shared" si="20"/>
        <v>0</v>
      </c>
      <c r="T79" s="5">
        <f t="shared" si="20"/>
        <v>0</v>
      </c>
      <c r="U79" s="28">
        <f t="shared" si="20"/>
        <v>0</v>
      </c>
      <c r="V79" s="28">
        <f t="shared" si="20"/>
        <v>0</v>
      </c>
      <c r="W79" s="28">
        <f t="shared" si="20"/>
        <v>0</v>
      </c>
      <c r="X79" s="6">
        <v>1030133</v>
      </c>
      <c r="Y79" s="10" t="s">
        <v>1632</v>
      </c>
      <c r="Z79" s="5">
        <f>Z80+Z81</f>
        <v>0</v>
      </c>
      <c r="AA79" s="5">
        <f>SUM(C79:M79)-SUM(P79:W79)-Z79-I79</f>
        <v>0</v>
      </c>
    </row>
    <row r="80" spans="1:27" s="1" customFormat="1" ht="18.75" customHeight="1">
      <c r="A80" s="6">
        <v>103013301</v>
      </c>
      <c r="B80" s="6" t="s">
        <v>1633</v>
      </c>
      <c r="C80" s="16">
        <v>0</v>
      </c>
      <c r="D80" s="30">
        <v>0</v>
      </c>
      <c r="E80" s="30">
        <v>0</v>
      </c>
      <c r="F80" s="16">
        <v>0</v>
      </c>
      <c r="G80" s="35">
        <v>0</v>
      </c>
      <c r="H80" s="16">
        <v>0</v>
      </c>
      <c r="I80" s="16">
        <v>0</v>
      </c>
      <c r="J80" s="16">
        <v>0</v>
      </c>
      <c r="K80" s="32">
        <v>0</v>
      </c>
      <c r="L80" s="32">
        <v>0</v>
      </c>
      <c r="M80" s="32">
        <v>0</v>
      </c>
      <c r="N80" s="29">
        <v>21212</v>
      </c>
      <c r="O80" s="10" t="s">
        <v>1634</v>
      </c>
      <c r="P80" s="5">
        <f t="shared" ref="P80:W80" si="21">SUM(P81:P85)</f>
        <v>0</v>
      </c>
      <c r="Q80" s="28">
        <f t="shared" si="21"/>
        <v>0</v>
      </c>
      <c r="R80" s="28">
        <f t="shared" si="21"/>
        <v>0</v>
      </c>
      <c r="S80" s="5">
        <f t="shared" si="21"/>
        <v>0</v>
      </c>
      <c r="T80" s="5">
        <f t="shared" si="21"/>
        <v>0</v>
      </c>
      <c r="U80" s="28">
        <f t="shared" si="21"/>
        <v>0</v>
      </c>
      <c r="V80" s="28">
        <f t="shared" si="21"/>
        <v>0</v>
      </c>
      <c r="W80" s="28">
        <f t="shared" si="21"/>
        <v>0</v>
      </c>
      <c r="X80" s="6">
        <v>103013301</v>
      </c>
      <c r="Y80" s="6" t="s">
        <v>1635</v>
      </c>
      <c r="Z80" s="16">
        <v>0</v>
      </c>
      <c r="AA80" s="16">
        <v>0</v>
      </c>
    </row>
    <row r="81" spans="1:27" s="1" customFormat="1" ht="18.75" customHeight="1">
      <c r="A81" s="6">
        <v>103013302</v>
      </c>
      <c r="B81" s="6" t="s">
        <v>1636</v>
      </c>
      <c r="C81" s="16">
        <v>0</v>
      </c>
      <c r="D81" s="30">
        <v>0</v>
      </c>
      <c r="E81" s="30">
        <v>0</v>
      </c>
      <c r="F81" s="16">
        <v>0</v>
      </c>
      <c r="G81" s="35">
        <v>0</v>
      </c>
      <c r="H81" s="16">
        <v>0</v>
      </c>
      <c r="I81" s="16">
        <v>0</v>
      </c>
      <c r="J81" s="16">
        <v>0</v>
      </c>
      <c r="K81" s="32">
        <v>0</v>
      </c>
      <c r="L81" s="32">
        <v>0</v>
      </c>
      <c r="M81" s="32">
        <v>0</v>
      </c>
      <c r="N81" s="29">
        <v>2121201</v>
      </c>
      <c r="O81" s="6" t="s">
        <v>1637</v>
      </c>
      <c r="P81" s="16">
        <v>0</v>
      </c>
      <c r="Q81" s="32">
        <v>0</v>
      </c>
      <c r="R81" s="32">
        <v>0</v>
      </c>
      <c r="S81" s="35">
        <v>0</v>
      </c>
      <c r="T81" s="35">
        <v>0</v>
      </c>
      <c r="U81" s="32">
        <v>0</v>
      </c>
      <c r="V81" s="32">
        <v>0</v>
      </c>
      <c r="W81" s="32">
        <v>0</v>
      </c>
      <c r="X81" s="6">
        <v>103013302</v>
      </c>
      <c r="Y81" s="6" t="s">
        <v>1638</v>
      </c>
      <c r="Z81" s="16">
        <v>0</v>
      </c>
      <c r="AA81" s="16">
        <v>0</v>
      </c>
    </row>
    <row r="82" spans="1:27" s="1" customFormat="1" ht="18.75" customHeight="1">
      <c r="A82" s="6"/>
      <c r="B82" s="10"/>
      <c r="C82" s="33"/>
      <c r="D82" s="34"/>
      <c r="E82" s="34"/>
      <c r="F82" s="33"/>
      <c r="G82" s="34"/>
      <c r="H82" s="34"/>
      <c r="I82" s="34"/>
      <c r="J82" s="34"/>
      <c r="K82" s="34"/>
      <c r="L82" s="34"/>
      <c r="M82" s="34"/>
      <c r="N82" s="29">
        <v>2121202</v>
      </c>
      <c r="O82" s="6" t="s">
        <v>1639</v>
      </c>
      <c r="P82" s="16">
        <v>0</v>
      </c>
      <c r="Q82" s="32">
        <v>0</v>
      </c>
      <c r="R82" s="32">
        <v>0</v>
      </c>
      <c r="S82" s="35">
        <v>0</v>
      </c>
      <c r="T82" s="35">
        <v>0</v>
      </c>
      <c r="U82" s="32">
        <v>0</v>
      </c>
      <c r="V82" s="32">
        <v>0</v>
      </c>
      <c r="W82" s="32">
        <v>0</v>
      </c>
      <c r="X82" s="6"/>
      <c r="Y82" s="6"/>
      <c r="Z82" s="36"/>
      <c r="AA82" s="33"/>
    </row>
    <row r="83" spans="1:27" s="1" customFormat="1" ht="18.75" customHeight="1">
      <c r="A83" s="6"/>
      <c r="B83" s="6"/>
      <c r="C83" s="33"/>
      <c r="D83" s="34"/>
      <c r="E83" s="34"/>
      <c r="F83" s="33"/>
      <c r="G83" s="34"/>
      <c r="H83" s="34"/>
      <c r="I83" s="34"/>
      <c r="J83" s="34"/>
      <c r="K83" s="34"/>
      <c r="L83" s="34"/>
      <c r="M83" s="34"/>
      <c r="N83" s="29">
        <v>2121203</v>
      </c>
      <c r="O83" s="6" t="s">
        <v>1640</v>
      </c>
      <c r="P83" s="16">
        <v>0</v>
      </c>
      <c r="Q83" s="32">
        <v>0</v>
      </c>
      <c r="R83" s="32">
        <v>0</v>
      </c>
      <c r="S83" s="35">
        <v>0</v>
      </c>
      <c r="T83" s="35">
        <v>0</v>
      </c>
      <c r="U83" s="32">
        <v>0</v>
      </c>
      <c r="V83" s="32">
        <v>0</v>
      </c>
      <c r="W83" s="32">
        <v>0</v>
      </c>
      <c r="X83" s="6"/>
      <c r="Y83" s="6"/>
      <c r="Z83" s="36"/>
      <c r="AA83" s="33"/>
    </row>
    <row r="84" spans="1:27" s="1" customFormat="1" ht="18.75" customHeight="1">
      <c r="A84" s="6"/>
      <c r="B84" s="6"/>
      <c r="C84" s="33"/>
      <c r="D84" s="34"/>
      <c r="E84" s="34"/>
      <c r="F84" s="33"/>
      <c r="G84" s="34"/>
      <c r="H84" s="34"/>
      <c r="I84" s="34"/>
      <c r="J84" s="34"/>
      <c r="K84" s="34"/>
      <c r="L84" s="34"/>
      <c r="M84" s="34"/>
      <c r="N84" s="29">
        <v>2121204</v>
      </c>
      <c r="O84" s="6" t="s">
        <v>1641</v>
      </c>
      <c r="P84" s="16">
        <v>0</v>
      </c>
      <c r="Q84" s="32">
        <v>0</v>
      </c>
      <c r="R84" s="32">
        <v>0</v>
      </c>
      <c r="S84" s="35">
        <v>0</v>
      </c>
      <c r="T84" s="35">
        <v>0</v>
      </c>
      <c r="U84" s="32">
        <v>0</v>
      </c>
      <c r="V84" s="32">
        <v>0</v>
      </c>
      <c r="W84" s="32">
        <v>0</v>
      </c>
      <c r="X84" s="6"/>
      <c r="Y84" s="6"/>
      <c r="Z84" s="36"/>
      <c r="AA84" s="33"/>
    </row>
    <row r="85" spans="1:27" s="1" customFormat="1" ht="18.75" customHeight="1">
      <c r="A85" s="6"/>
      <c r="B85" s="6"/>
      <c r="C85" s="33"/>
      <c r="D85" s="34"/>
      <c r="E85" s="34"/>
      <c r="F85" s="33"/>
      <c r="G85" s="34"/>
      <c r="H85" s="34"/>
      <c r="I85" s="34"/>
      <c r="J85" s="34"/>
      <c r="K85" s="34"/>
      <c r="L85" s="34"/>
      <c r="M85" s="34"/>
      <c r="N85" s="29">
        <v>2121299</v>
      </c>
      <c r="O85" s="6" t="s">
        <v>1642</v>
      </c>
      <c r="P85" s="16">
        <v>0</v>
      </c>
      <c r="Q85" s="32">
        <v>0</v>
      </c>
      <c r="R85" s="32">
        <v>0</v>
      </c>
      <c r="S85" s="35">
        <v>0</v>
      </c>
      <c r="T85" s="35">
        <v>0</v>
      </c>
      <c r="U85" s="32">
        <v>0</v>
      </c>
      <c r="V85" s="32">
        <v>0</v>
      </c>
      <c r="W85" s="32">
        <v>0</v>
      </c>
      <c r="X85" s="6"/>
      <c r="Y85" s="6"/>
      <c r="Z85" s="36"/>
      <c r="AA85" s="33"/>
    </row>
    <row r="86" spans="1:27" s="1" customFormat="1" ht="18.75" customHeight="1">
      <c r="A86" s="6"/>
      <c r="B86" s="6"/>
      <c r="C86" s="33"/>
      <c r="D86" s="34"/>
      <c r="E86" s="34"/>
      <c r="F86" s="33"/>
      <c r="G86" s="34"/>
      <c r="H86" s="34"/>
      <c r="I86" s="34"/>
      <c r="J86" s="34"/>
      <c r="K86" s="34"/>
      <c r="L86" s="34"/>
      <c r="M86" s="34"/>
      <c r="N86" s="29">
        <v>2320407</v>
      </c>
      <c r="O86" s="10" t="s">
        <v>1643</v>
      </c>
      <c r="P86" s="16">
        <v>0</v>
      </c>
      <c r="Q86" s="32">
        <v>0</v>
      </c>
      <c r="R86" s="32">
        <v>0</v>
      </c>
      <c r="S86" s="35">
        <v>0</v>
      </c>
      <c r="T86" s="35">
        <v>0</v>
      </c>
      <c r="U86" s="32">
        <v>0</v>
      </c>
      <c r="V86" s="32">
        <v>0</v>
      </c>
      <c r="W86" s="32">
        <v>0</v>
      </c>
      <c r="X86" s="6"/>
      <c r="Y86" s="6"/>
      <c r="Z86" s="36"/>
      <c r="AA86" s="33"/>
    </row>
    <row r="87" spans="1:27" s="1" customFormat="1" ht="18.75" customHeight="1">
      <c r="A87" s="6"/>
      <c r="B87" s="6"/>
      <c r="C87" s="33"/>
      <c r="D87" s="34"/>
      <c r="E87" s="34"/>
      <c r="F87" s="33"/>
      <c r="G87" s="34"/>
      <c r="H87" s="34"/>
      <c r="I87" s="34"/>
      <c r="J87" s="34"/>
      <c r="K87" s="34"/>
      <c r="L87" s="34"/>
      <c r="M87" s="34"/>
      <c r="N87" s="29">
        <v>2330407</v>
      </c>
      <c r="O87" s="10" t="s">
        <v>1644</v>
      </c>
      <c r="P87" s="35">
        <v>0</v>
      </c>
      <c r="Q87" s="32">
        <v>0</v>
      </c>
      <c r="R87" s="32">
        <v>0</v>
      </c>
      <c r="S87" s="35">
        <v>0</v>
      </c>
      <c r="T87" s="35">
        <v>0</v>
      </c>
      <c r="U87" s="32">
        <v>0</v>
      </c>
      <c r="V87" s="32">
        <v>0</v>
      </c>
      <c r="W87" s="32">
        <v>0</v>
      </c>
      <c r="X87" s="6"/>
      <c r="Y87" s="6"/>
      <c r="Z87" s="36"/>
      <c r="AA87" s="33"/>
    </row>
    <row r="88" spans="1:27" s="1" customFormat="1" ht="18.75" customHeight="1">
      <c r="A88" s="6">
        <v>1030156</v>
      </c>
      <c r="B88" s="10" t="s">
        <v>1645</v>
      </c>
      <c r="C88" s="16">
        <v>5898</v>
      </c>
      <c r="D88" s="30">
        <v>0</v>
      </c>
      <c r="E88" s="30">
        <v>0</v>
      </c>
      <c r="F88" s="16">
        <v>0</v>
      </c>
      <c r="G88" s="31">
        <v>0</v>
      </c>
      <c r="H88" s="16">
        <v>0</v>
      </c>
      <c r="I88" s="16">
        <v>0</v>
      </c>
      <c r="J88" s="16">
        <v>0</v>
      </c>
      <c r="K88" s="32">
        <v>0</v>
      </c>
      <c r="L88" s="32">
        <v>0</v>
      </c>
      <c r="M88" s="32">
        <v>0</v>
      </c>
      <c r="N88" s="29"/>
      <c r="O88" s="10" t="s">
        <v>1646</v>
      </c>
      <c r="P88" s="5">
        <f t="shared" ref="P88:W88" si="22">SUM(P89,P95,P96)</f>
        <v>1580</v>
      </c>
      <c r="Q88" s="28">
        <f t="shared" si="22"/>
        <v>0</v>
      </c>
      <c r="R88" s="28">
        <f t="shared" si="22"/>
        <v>0</v>
      </c>
      <c r="S88" s="5">
        <f t="shared" si="22"/>
        <v>4318</v>
      </c>
      <c r="T88" s="5">
        <f t="shared" si="22"/>
        <v>0</v>
      </c>
      <c r="U88" s="28">
        <f t="shared" si="22"/>
        <v>0</v>
      </c>
      <c r="V88" s="28">
        <f t="shared" si="22"/>
        <v>0</v>
      </c>
      <c r="W88" s="28">
        <f t="shared" si="22"/>
        <v>0</v>
      </c>
      <c r="X88" s="6">
        <v>1030156</v>
      </c>
      <c r="Y88" s="10" t="s">
        <v>1647</v>
      </c>
      <c r="Z88" s="16">
        <v>0</v>
      </c>
      <c r="AA88" s="5">
        <f>SUM(C88:M88)-SUM(P88:W88)-Z88-I88</f>
        <v>0</v>
      </c>
    </row>
    <row r="89" spans="1:27" s="1" customFormat="1" ht="18.75" customHeight="1">
      <c r="A89" s="6"/>
      <c r="B89" s="6"/>
      <c r="C89" s="33"/>
      <c r="D89" s="34"/>
      <c r="E89" s="34"/>
      <c r="F89" s="33"/>
      <c r="G89" s="34"/>
      <c r="H89" s="34"/>
      <c r="I89" s="34"/>
      <c r="J89" s="34"/>
      <c r="K89" s="34"/>
      <c r="L89" s="34"/>
      <c r="M89" s="34"/>
      <c r="N89" s="29">
        <v>21213</v>
      </c>
      <c r="O89" s="10" t="s">
        <v>1648</v>
      </c>
      <c r="P89" s="5">
        <f t="shared" ref="P89:W89" si="23">SUM(P90:P94)</f>
        <v>1580</v>
      </c>
      <c r="Q89" s="28">
        <f t="shared" si="23"/>
        <v>0</v>
      </c>
      <c r="R89" s="28">
        <f t="shared" si="23"/>
        <v>0</v>
      </c>
      <c r="S89" s="5">
        <f t="shared" si="23"/>
        <v>4318</v>
      </c>
      <c r="T89" s="5">
        <f t="shared" si="23"/>
        <v>0</v>
      </c>
      <c r="U89" s="28">
        <f t="shared" si="23"/>
        <v>0</v>
      </c>
      <c r="V89" s="28">
        <f t="shared" si="23"/>
        <v>0</v>
      </c>
      <c r="W89" s="28">
        <f t="shared" si="23"/>
        <v>0</v>
      </c>
      <c r="X89" s="6"/>
      <c r="Y89" s="6"/>
      <c r="Z89" s="36"/>
      <c r="AA89" s="33"/>
    </row>
    <row r="90" spans="1:27" s="1" customFormat="1" ht="18.75" customHeight="1">
      <c r="A90" s="6"/>
      <c r="B90" s="6"/>
      <c r="C90" s="33"/>
      <c r="D90" s="34"/>
      <c r="E90" s="34"/>
      <c r="F90" s="33"/>
      <c r="G90" s="34"/>
      <c r="H90" s="34"/>
      <c r="I90" s="34"/>
      <c r="J90" s="34"/>
      <c r="K90" s="34"/>
      <c r="L90" s="34"/>
      <c r="M90" s="34"/>
      <c r="N90" s="29">
        <v>2121301</v>
      </c>
      <c r="O90" s="6" t="s">
        <v>1610</v>
      </c>
      <c r="P90" s="16">
        <v>500</v>
      </c>
      <c r="Q90" s="32">
        <v>0</v>
      </c>
      <c r="R90" s="32">
        <v>0</v>
      </c>
      <c r="S90" s="35">
        <v>0</v>
      </c>
      <c r="T90" s="35">
        <v>0</v>
      </c>
      <c r="U90" s="32">
        <v>0</v>
      </c>
      <c r="V90" s="32">
        <v>0</v>
      </c>
      <c r="W90" s="32">
        <v>0</v>
      </c>
      <c r="X90" s="6"/>
      <c r="Y90" s="6"/>
      <c r="Z90" s="36"/>
      <c r="AA90" s="33"/>
    </row>
    <row r="91" spans="1:27" s="1" customFormat="1" ht="18.75" customHeight="1">
      <c r="A91" s="6"/>
      <c r="B91" s="6"/>
      <c r="C91" s="33"/>
      <c r="D91" s="34"/>
      <c r="E91" s="34"/>
      <c r="F91" s="33"/>
      <c r="G91" s="34"/>
      <c r="H91" s="34"/>
      <c r="I91" s="34"/>
      <c r="J91" s="34"/>
      <c r="K91" s="34"/>
      <c r="L91" s="34"/>
      <c r="M91" s="34"/>
      <c r="N91" s="29">
        <v>2121302</v>
      </c>
      <c r="O91" s="6" t="s">
        <v>1611</v>
      </c>
      <c r="P91" s="16">
        <v>990</v>
      </c>
      <c r="Q91" s="32">
        <v>0</v>
      </c>
      <c r="R91" s="32">
        <v>0</v>
      </c>
      <c r="S91" s="35">
        <v>0</v>
      </c>
      <c r="T91" s="35">
        <v>0</v>
      </c>
      <c r="U91" s="32">
        <v>0</v>
      </c>
      <c r="V91" s="32">
        <v>0</v>
      </c>
      <c r="W91" s="32">
        <v>0</v>
      </c>
      <c r="X91" s="6"/>
      <c r="Y91" s="6"/>
      <c r="Z91" s="36"/>
      <c r="AA91" s="33"/>
    </row>
    <row r="92" spans="1:27" s="1" customFormat="1" ht="18.75" customHeight="1">
      <c r="A92" s="6"/>
      <c r="B92" s="6"/>
      <c r="C92" s="33"/>
      <c r="D92" s="34"/>
      <c r="E92" s="34"/>
      <c r="F92" s="33"/>
      <c r="G92" s="34"/>
      <c r="H92" s="34"/>
      <c r="I92" s="34"/>
      <c r="J92" s="34"/>
      <c r="K92" s="34"/>
      <c r="L92" s="34"/>
      <c r="M92" s="34"/>
      <c r="N92" s="29">
        <v>2121303</v>
      </c>
      <c r="O92" s="6" t="s">
        <v>1612</v>
      </c>
      <c r="P92" s="16">
        <v>0</v>
      </c>
      <c r="Q92" s="32">
        <v>0</v>
      </c>
      <c r="R92" s="32">
        <v>0</v>
      </c>
      <c r="S92" s="35">
        <v>0</v>
      </c>
      <c r="T92" s="35">
        <v>0</v>
      </c>
      <c r="U92" s="32">
        <v>0</v>
      </c>
      <c r="V92" s="32">
        <v>0</v>
      </c>
      <c r="W92" s="32">
        <v>0</v>
      </c>
      <c r="X92" s="6"/>
      <c r="Y92" s="6"/>
      <c r="Z92" s="36"/>
      <c r="AA92" s="33"/>
    </row>
    <row r="93" spans="1:27" s="1" customFormat="1" ht="18.75" customHeight="1">
      <c r="A93" s="6"/>
      <c r="B93" s="6"/>
      <c r="C93" s="33"/>
      <c r="D93" s="34"/>
      <c r="E93" s="34"/>
      <c r="F93" s="33"/>
      <c r="G93" s="34"/>
      <c r="H93" s="34"/>
      <c r="I93" s="34"/>
      <c r="J93" s="34"/>
      <c r="K93" s="34"/>
      <c r="L93" s="34"/>
      <c r="M93" s="34"/>
      <c r="N93" s="29">
        <v>2121304</v>
      </c>
      <c r="O93" s="6" t="s">
        <v>1613</v>
      </c>
      <c r="P93" s="16">
        <v>0</v>
      </c>
      <c r="Q93" s="32">
        <v>0</v>
      </c>
      <c r="R93" s="32">
        <v>0</v>
      </c>
      <c r="S93" s="35">
        <v>0</v>
      </c>
      <c r="T93" s="35">
        <v>0</v>
      </c>
      <c r="U93" s="32">
        <v>0</v>
      </c>
      <c r="V93" s="32">
        <v>0</v>
      </c>
      <c r="W93" s="32">
        <v>0</v>
      </c>
      <c r="X93" s="6"/>
      <c r="Y93" s="6"/>
      <c r="Z93" s="36"/>
      <c r="AA93" s="33"/>
    </row>
    <row r="94" spans="1:27" s="1" customFormat="1" ht="18.75" customHeight="1">
      <c r="A94" s="38"/>
      <c r="B94" s="38"/>
      <c r="C94" s="34"/>
      <c r="D94" s="34"/>
      <c r="E94" s="34"/>
      <c r="F94" s="36"/>
      <c r="G94" s="34"/>
      <c r="H94" s="34"/>
      <c r="I94" s="34"/>
      <c r="J94" s="34"/>
      <c r="K94" s="34"/>
      <c r="L94" s="34"/>
      <c r="M94" s="34"/>
      <c r="N94" s="29">
        <v>2121399</v>
      </c>
      <c r="O94" s="6" t="s">
        <v>1649</v>
      </c>
      <c r="P94" s="16">
        <v>90</v>
      </c>
      <c r="Q94" s="32">
        <v>0</v>
      </c>
      <c r="R94" s="32">
        <v>0</v>
      </c>
      <c r="S94" s="35">
        <v>4318</v>
      </c>
      <c r="T94" s="35">
        <v>0</v>
      </c>
      <c r="U94" s="32">
        <v>0</v>
      </c>
      <c r="V94" s="32">
        <v>0</v>
      </c>
      <c r="W94" s="32">
        <v>0</v>
      </c>
      <c r="X94" s="6"/>
      <c r="Y94" s="6"/>
      <c r="Z94" s="36"/>
      <c r="AA94" s="33"/>
    </row>
    <row r="95" spans="1:27" s="1" customFormat="1" ht="18.75" customHeight="1">
      <c r="A95" s="38"/>
      <c r="B95" s="38"/>
      <c r="C95" s="34"/>
      <c r="D95" s="34"/>
      <c r="E95" s="34"/>
      <c r="F95" s="36"/>
      <c r="G95" s="34"/>
      <c r="H95" s="34"/>
      <c r="I95" s="34"/>
      <c r="J95" s="34"/>
      <c r="K95" s="34"/>
      <c r="L95" s="34"/>
      <c r="M95" s="34"/>
      <c r="N95" s="29">
        <v>2320416</v>
      </c>
      <c r="O95" s="10" t="s">
        <v>1650</v>
      </c>
      <c r="P95" s="16">
        <v>0</v>
      </c>
      <c r="Q95" s="32">
        <v>0</v>
      </c>
      <c r="R95" s="32">
        <v>0</v>
      </c>
      <c r="S95" s="35">
        <v>0</v>
      </c>
      <c r="T95" s="35">
        <v>0</v>
      </c>
      <c r="U95" s="32">
        <v>0</v>
      </c>
      <c r="V95" s="32">
        <v>0</v>
      </c>
      <c r="W95" s="32">
        <v>0</v>
      </c>
      <c r="X95" s="6"/>
      <c r="Y95" s="6"/>
      <c r="Z95" s="36"/>
      <c r="AA95" s="33"/>
    </row>
    <row r="96" spans="1:27" s="1" customFormat="1" ht="18.75" customHeight="1">
      <c r="A96" s="38"/>
      <c r="B96" s="38"/>
      <c r="C96" s="33"/>
      <c r="D96" s="34"/>
      <c r="E96" s="34"/>
      <c r="F96" s="33"/>
      <c r="G96" s="34"/>
      <c r="H96" s="34"/>
      <c r="I96" s="34"/>
      <c r="J96" s="34"/>
      <c r="K96" s="34"/>
      <c r="L96" s="34"/>
      <c r="M96" s="34"/>
      <c r="N96" s="29">
        <v>2330416</v>
      </c>
      <c r="O96" s="10" t="s">
        <v>1651</v>
      </c>
      <c r="P96" s="35">
        <v>0</v>
      </c>
      <c r="Q96" s="32">
        <v>0</v>
      </c>
      <c r="R96" s="32">
        <v>0</v>
      </c>
      <c r="S96" s="35">
        <v>0</v>
      </c>
      <c r="T96" s="35">
        <v>0</v>
      </c>
      <c r="U96" s="32">
        <v>0</v>
      </c>
      <c r="V96" s="32">
        <v>0</v>
      </c>
      <c r="W96" s="32">
        <v>0</v>
      </c>
      <c r="X96" s="6"/>
      <c r="Y96" s="6"/>
      <c r="Z96" s="36"/>
      <c r="AA96" s="33"/>
    </row>
    <row r="97" spans="1:27" s="1" customFormat="1" ht="18.75" customHeight="1">
      <c r="A97" s="6">
        <v>1030178</v>
      </c>
      <c r="B97" s="10" t="s">
        <v>1652</v>
      </c>
      <c r="C97" s="16">
        <v>0</v>
      </c>
      <c r="D97" s="30">
        <v>0</v>
      </c>
      <c r="E97" s="30">
        <v>0</v>
      </c>
      <c r="F97" s="16">
        <v>0</v>
      </c>
      <c r="G97" s="31">
        <v>0</v>
      </c>
      <c r="H97" s="16">
        <v>0</v>
      </c>
      <c r="I97" s="16">
        <v>0</v>
      </c>
      <c r="J97" s="16">
        <v>0</v>
      </c>
      <c r="K97" s="32">
        <v>0</v>
      </c>
      <c r="L97" s="32">
        <v>0</v>
      </c>
      <c r="M97" s="32">
        <v>0</v>
      </c>
      <c r="N97" s="29"/>
      <c r="O97" s="10" t="s">
        <v>1653</v>
      </c>
      <c r="P97" s="5">
        <f t="shared" ref="P97:W97" si="24">SUM(P98,P102,P103)</f>
        <v>0</v>
      </c>
      <c r="Q97" s="28">
        <f t="shared" si="24"/>
        <v>0</v>
      </c>
      <c r="R97" s="28">
        <f t="shared" si="24"/>
        <v>0</v>
      </c>
      <c r="S97" s="5">
        <f t="shared" si="24"/>
        <v>0</v>
      </c>
      <c r="T97" s="5">
        <f t="shared" si="24"/>
        <v>0</v>
      </c>
      <c r="U97" s="28">
        <f t="shared" si="24"/>
        <v>0</v>
      </c>
      <c r="V97" s="28">
        <f t="shared" si="24"/>
        <v>0</v>
      </c>
      <c r="W97" s="28">
        <f t="shared" si="24"/>
        <v>0</v>
      </c>
      <c r="X97" s="6">
        <v>1030178</v>
      </c>
      <c r="Y97" s="10" t="s">
        <v>1654</v>
      </c>
      <c r="Z97" s="16">
        <v>0</v>
      </c>
      <c r="AA97" s="5">
        <f>SUM(C97:M97)-SUM(P97:W97)-Z97-I97</f>
        <v>0</v>
      </c>
    </row>
    <row r="98" spans="1:27" s="1" customFormat="1" ht="18.75" customHeight="1">
      <c r="A98" s="6"/>
      <c r="B98" s="6"/>
      <c r="C98" s="33"/>
      <c r="D98" s="34"/>
      <c r="E98" s="34"/>
      <c r="F98" s="33"/>
      <c r="G98" s="34"/>
      <c r="H98" s="34"/>
      <c r="I98" s="34"/>
      <c r="J98" s="34"/>
      <c r="K98" s="34"/>
      <c r="L98" s="34"/>
      <c r="M98" s="34"/>
      <c r="N98" s="29">
        <v>21214</v>
      </c>
      <c r="O98" s="10" t="s">
        <v>1655</v>
      </c>
      <c r="P98" s="5">
        <f t="shared" ref="P98:W98" si="25">SUM(P99:P101)</f>
        <v>0</v>
      </c>
      <c r="Q98" s="28">
        <f t="shared" si="25"/>
        <v>0</v>
      </c>
      <c r="R98" s="28">
        <f t="shared" si="25"/>
        <v>0</v>
      </c>
      <c r="S98" s="5">
        <f t="shared" si="25"/>
        <v>0</v>
      </c>
      <c r="T98" s="5">
        <f t="shared" si="25"/>
        <v>0</v>
      </c>
      <c r="U98" s="28">
        <f t="shared" si="25"/>
        <v>0</v>
      </c>
      <c r="V98" s="28">
        <f t="shared" si="25"/>
        <v>0</v>
      </c>
      <c r="W98" s="28">
        <f t="shared" si="25"/>
        <v>0</v>
      </c>
      <c r="X98" s="6"/>
      <c r="Y98" s="6"/>
      <c r="Z98" s="36"/>
      <c r="AA98" s="33"/>
    </row>
    <row r="99" spans="1:27" s="1" customFormat="1" ht="18.75" customHeight="1">
      <c r="A99" s="6"/>
      <c r="B99" s="6"/>
      <c r="C99" s="33"/>
      <c r="D99" s="34"/>
      <c r="E99" s="34"/>
      <c r="F99" s="33"/>
      <c r="G99" s="34"/>
      <c r="H99" s="34"/>
      <c r="I99" s="34"/>
      <c r="J99" s="34"/>
      <c r="K99" s="34"/>
      <c r="L99" s="34"/>
      <c r="M99" s="34"/>
      <c r="N99" s="29">
        <v>2121401</v>
      </c>
      <c r="O99" s="6" t="s">
        <v>1656</v>
      </c>
      <c r="P99" s="16">
        <v>0</v>
      </c>
      <c r="Q99" s="32">
        <v>0</v>
      </c>
      <c r="R99" s="32">
        <v>0</v>
      </c>
      <c r="S99" s="35">
        <v>0</v>
      </c>
      <c r="T99" s="35">
        <v>0</v>
      </c>
      <c r="U99" s="32">
        <v>0</v>
      </c>
      <c r="V99" s="32">
        <v>0</v>
      </c>
      <c r="W99" s="32">
        <v>0</v>
      </c>
      <c r="X99" s="6"/>
      <c r="Y99" s="6"/>
      <c r="Z99" s="36"/>
      <c r="AA99" s="33"/>
    </row>
    <row r="100" spans="1:27" s="1" customFormat="1" ht="18.75" customHeight="1">
      <c r="A100" s="6"/>
      <c r="B100" s="6"/>
      <c r="C100" s="33"/>
      <c r="D100" s="34"/>
      <c r="E100" s="34"/>
      <c r="F100" s="33"/>
      <c r="G100" s="34"/>
      <c r="H100" s="34"/>
      <c r="I100" s="34"/>
      <c r="J100" s="34"/>
      <c r="K100" s="34"/>
      <c r="L100" s="34"/>
      <c r="M100" s="34"/>
      <c r="N100" s="29">
        <v>2121402</v>
      </c>
      <c r="O100" s="6" t="s">
        <v>1657</v>
      </c>
      <c r="P100" s="16">
        <v>0</v>
      </c>
      <c r="Q100" s="32">
        <v>0</v>
      </c>
      <c r="R100" s="32">
        <v>0</v>
      </c>
      <c r="S100" s="35">
        <v>0</v>
      </c>
      <c r="T100" s="35">
        <v>0</v>
      </c>
      <c r="U100" s="32">
        <v>0</v>
      </c>
      <c r="V100" s="32">
        <v>0</v>
      </c>
      <c r="W100" s="32">
        <v>0</v>
      </c>
      <c r="X100" s="6"/>
      <c r="Y100" s="6"/>
      <c r="Z100" s="36"/>
      <c r="AA100" s="33"/>
    </row>
    <row r="101" spans="1:27" s="1" customFormat="1" ht="18.75" customHeight="1">
      <c r="A101" s="6"/>
      <c r="B101" s="6"/>
      <c r="C101" s="33"/>
      <c r="D101" s="34"/>
      <c r="E101" s="34"/>
      <c r="F101" s="33"/>
      <c r="G101" s="34"/>
      <c r="H101" s="34"/>
      <c r="I101" s="34"/>
      <c r="J101" s="34"/>
      <c r="K101" s="34"/>
      <c r="L101" s="34"/>
      <c r="M101" s="34"/>
      <c r="N101" s="29">
        <v>2121499</v>
      </c>
      <c r="O101" s="6" t="s">
        <v>1658</v>
      </c>
      <c r="P101" s="16">
        <v>0</v>
      </c>
      <c r="Q101" s="32">
        <v>0</v>
      </c>
      <c r="R101" s="32">
        <v>0</v>
      </c>
      <c r="S101" s="35">
        <v>0</v>
      </c>
      <c r="T101" s="35">
        <v>0</v>
      </c>
      <c r="U101" s="32">
        <v>0</v>
      </c>
      <c r="V101" s="32">
        <v>0</v>
      </c>
      <c r="W101" s="32">
        <v>0</v>
      </c>
      <c r="X101" s="6"/>
      <c r="Y101" s="6"/>
      <c r="Z101" s="36"/>
      <c r="AA101" s="33"/>
    </row>
    <row r="102" spans="1:27" s="1" customFormat="1" ht="18.75" customHeight="1">
      <c r="A102" s="6"/>
      <c r="B102" s="6"/>
      <c r="C102" s="33"/>
      <c r="D102" s="34"/>
      <c r="E102" s="34"/>
      <c r="F102" s="33"/>
      <c r="G102" s="34"/>
      <c r="H102" s="34"/>
      <c r="I102" s="34"/>
      <c r="J102" s="34"/>
      <c r="K102" s="34"/>
      <c r="L102" s="34"/>
      <c r="M102" s="34"/>
      <c r="N102" s="29">
        <v>2320420</v>
      </c>
      <c r="O102" s="10" t="s">
        <v>1659</v>
      </c>
      <c r="P102" s="16">
        <v>0</v>
      </c>
      <c r="Q102" s="32">
        <v>0</v>
      </c>
      <c r="R102" s="32">
        <v>0</v>
      </c>
      <c r="S102" s="35">
        <v>0</v>
      </c>
      <c r="T102" s="35">
        <v>0</v>
      </c>
      <c r="U102" s="32">
        <v>0</v>
      </c>
      <c r="V102" s="32">
        <v>0</v>
      </c>
      <c r="W102" s="32">
        <v>0</v>
      </c>
      <c r="X102" s="6"/>
      <c r="Y102" s="6"/>
      <c r="Z102" s="36"/>
      <c r="AA102" s="33"/>
    </row>
    <row r="103" spans="1:27" s="1" customFormat="1" ht="18.75" customHeight="1">
      <c r="A103" s="6"/>
      <c r="B103" s="6"/>
      <c r="C103" s="33"/>
      <c r="D103" s="34"/>
      <c r="E103" s="34"/>
      <c r="F103" s="33"/>
      <c r="G103" s="34"/>
      <c r="H103" s="34"/>
      <c r="I103" s="34"/>
      <c r="J103" s="34"/>
      <c r="K103" s="34"/>
      <c r="L103" s="34"/>
      <c r="M103" s="34"/>
      <c r="N103" s="29">
        <v>2330420</v>
      </c>
      <c r="O103" s="10" t="s">
        <v>1660</v>
      </c>
      <c r="P103" s="35">
        <v>0</v>
      </c>
      <c r="Q103" s="32">
        <v>0</v>
      </c>
      <c r="R103" s="32">
        <v>0</v>
      </c>
      <c r="S103" s="35">
        <v>0</v>
      </c>
      <c r="T103" s="35">
        <v>0</v>
      </c>
      <c r="U103" s="32">
        <v>0</v>
      </c>
      <c r="V103" s="32">
        <v>0</v>
      </c>
      <c r="W103" s="32">
        <v>0</v>
      </c>
      <c r="X103" s="6"/>
      <c r="Y103" s="6"/>
      <c r="Z103" s="36"/>
      <c r="AA103" s="33"/>
    </row>
    <row r="104" spans="1:27" s="1" customFormat="1" ht="18.75" customHeight="1">
      <c r="A104" s="6">
        <v>1030131</v>
      </c>
      <c r="B104" s="10" t="s">
        <v>1661</v>
      </c>
      <c r="C104" s="16">
        <v>0</v>
      </c>
      <c r="D104" s="30">
        <v>0</v>
      </c>
      <c r="E104" s="30">
        <v>0</v>
      </c>
      <c r="F104" s="16">
        <v>0</v>
      </c>
      <c r="G104" s="31">
        <v>0</v>
      </c>
      <c r="H104" s="16">
        <v>0</v>
      </c>
      <c r="I104" s="16">
        <v>0</v>
      </c>
      <c r="J104" s="16">
        <v>0</v>
      </c>
      <c r="K104" s="32">
        <v>0</v>
      </c>
      <c r="L104" s="32">
        <v>0</v>
      </c>
      <c r="M104" s="32">
        <v>0</v>
      </c>
      <c r="N104" s="29"/>
      <c r="O104" s="10" t="s">
        <v>1662</v>
      </c>
      <c r="P104" s="5">
        <f t="shared" ref="P104:W104" si="26">SUM(P105,P111,P112)</f>
        <v>0</v>
      </c>
      <c r="Q104" s="28">
        <f t="shared" si="26"/>
        <v>0</v>
      </c>
      <c r="R104" s="28">
        <f t="shared" si="26"/>
        <v>0</v>
      </c>
      <c r="S104" s="5">
        <f t="shared" si="26"/>
        <v>0</v>
      </c>
      <c r="T104" s="5">
        <f t="shared" si="26"/>
        <v>0</v>
      </c>
      <c r="U104" s="28">
        <f t="shared" si="26"/>
        <v>0</v>
      </c>
      <c r="V104" s="28">
        <f t="shared" si="26"/>
        <v>0</v>
      </c>
      <c r="W104" s="28">
        <f t="shared" si="26"/>
        <v>0</v>
      </c>
      <c r="X104" s="6">
        <v>1030131</v>
      </c>
      <c r="Y104" s="10" t="s">
        <v>1663</v>
      </c>
      <c r="Z104" s="16">
        <v>0</v>
      </c>
      <c r="AA104" s="5">
        <f>SUM(C104:M104)-SUM(P104:W104)-Z104-I104</f>
        <v>0</v>
      </c>
    </row>
    <row r="105" spans="1:27" s="1" customFormat="1" ht="18.75" customHeight="1">
      <c r="A105" s="6"/>
      <c r="B105" s="10"/>
      <c r="C105" s="33"/>
      <c r="D105" s="34"/>
      <c r="E105" s="34"/>
      <c r="F105" s="33"/>
      <c r="G105" s="34"/>
      <c r="H105" s="34"/>
      <c r="I105" s="34"/>
      <c r="J105" s="34"/>
      <c r="K105" s="34"/>
      <c r="L105" s="34"/>
      <c r="M105" s="34"/>
      <c r="N105" s="29">
        <v>21360</v>
      </c>
      <c r="O105" s="10" t="s">
        <v>1664</v>
      </c>
      <c r="P105" s="5">
        <f t="shared" ref="P105:W105" si="27">SUM(P106:P110)</f>
        <v>0</v>
      </c>
      <c r="Q105" s="28">
        <f t="shared" si="27"/>
        <v>0</v>
      </c>
      <c r="R105" s="28">
        <f t="shared" si="27"/>
        <v>0</v>
      </c>
      <c r="S105" s="5">
        <f t="shared" si="27"/>
        <v>0</v>
      </c>
      <c r="T105" s="5">
        <f t="shared" si="27"/>
        <v>0</v>
      </c>
      <c r="U105" s="28">
        <f t="shared" si="27"/>
        <v>0</v>
      </c>
      <c r="V105" s="28">
        <f t="shared" si="27"/>
        <v>0</v>
      </c>
      <c r="W105" s="28">
        <f t="shared" si="27"/>
        <v>0</v>
      </c>
      <c r="X105" s="6"/>
      <c r="Y105" s="10"/>
      <c r="Z105" s="36"/>
      <c r="AA105" s="33"/>
    </row>
    <row r="106" spans="1:27" s="1" customFormat="1" ht="18.75" customHeight="1">
      <c r="A106" s="6"/>
      <c r="B106" s="10"/>
      <c r="C106" s="33"/>
      <c r="D106" s="34"/>
      <c r="E106" s="34"/>
      <c r="F106" s="33"/>
      <c r="G106" s="34"/>
      <c r="H106" s="34"/>
      <c r="I106" s="34"/>
      <c r="J106" s="34"/>
      <c r="K106" s="34"/>
      <c r="L106" s="34"/>
      <c r="M106" s="34"/>
      <c r="N106" s="29">
        <v>2136001</v>
      </c>
      <c r="O106" s="6" t="s">
        <v>1665</v>
      </c>
      <c r="P106" s="16">
        <v>0</v>
      </c>
      <c r="Q106" s="32">
        <v>0</v>
      </c>
      <c r="R106" s="32">
        <v>0</v>
      </c>
      <c r="S106" s="35">
        <v>0</v>
      </c>
      <c r="T106" s="35">
        <v>0</v>
      </c>
      <c r="U106" s="32">
        <v>0</v>
      </c>
      <c r="V106" s="32">
        <v>0</v>
      </c>
      <c r="W106" s="32">
        <v>0</v>
      </c>
      <c r="X106" s="6"/>
      <c r="Y106" s="10"/>
      <c r="Z106" s="36"/>
      <c r="AA106" s="33"/>
    </row>
    <row r="107" spans="1:27" s="1" customFormat="1" ht="18.75" customHeight="1">
      <c r="A107" s="6"/>
      <c r="B107" s="10"/>
      <c r="C107" s="33"/>
      <c r="D107" s="34"/>
      <c r="E107" s="34"/>
      <c r="F107" s="33"/>
      <c r="G107" s="34"/>
      <c r="H107" s="34"/>
      <c r="I107" s="34"/>
      <c r="J107" s="34"/>
      <c r="K107" s="34"/>
      <c r="L107" s="34"/>
      <c r="M107" s="34"/>
      <c r="N107" s="29">
        <v>2136002</v>
      </c>
      <c r="O107" s="6" t="s">
        <v>1666</v>
      </c>
      <c r="P107" s="16">
        <v>0</v>
      </c>
      <c r="Q107" s="32">
        <v>0</v>
      </c>
      <c r="R107" s="32">
        <v>0</v>
      </c>
      <c r="S107" s="35">
        <v>0</v>
      </c>
      <c r="T107" s="35">
        <v>0</v>
      </c>
      <c r="U107" s="32">
        <v>0</v>
      </c>
      <c r="V107" s="32">
        <v>0</v>
      </c>
      <c r="W107" s="32">
        <v>0</v>
      </c>
      <c r="X107" s="6"/>
      <c r="Y107" s="10"/>
      <c r="Z107" s="36"/>
      <c r="AA107" s="33"/>
    </row>
    <row r="108" spans="1:27" s="1" customFormat="1" ht="18.75" customHeight="1">
      <c r="A108" s="6"/>
      <c r="B108" s="10"/>
      <c r="C108" s="33"/>
      <c r="D108" s="34"/>
      <c r="E108" s="34"/>
      <c r="F108" s="33"/>
      <c r="G108" s="34"/>
      <c r="H108" s="34"/>
      <c r="I108" s="34"/>
      <c r="J108" s="34"/>
      <c r="K108" s="34"/>
      <c r="L108" s="34"/>
      <c r="M108" s="34"/>
      <c r="N108" s="29">
        <v>2136003</v>
      </c>
      <c r="O108" s="6" t="s">
        <v>1667</v>
      </c>
      <c r="P108" s="16">
        <v>0</v>
      </c>
      <c r="Q108" s="32">
        <v>0</v>
      </c>
      <c r="R108" s="32">
        <v>0</v>
      </c>
      <c r="S108" s="35">
        <v>0</v>
      </c>
      <c r="T108" s="35">
        <v>0</v>
      </c>
      <c r="U108" s="32">
        <v>0</v>
      </c>
      <c r="V108" s="32">
        <v>0</v>
      </c>
      <c r="W108" s="32">
        <v>0</v>
      </c>
      <c r="X108" s="6"/>
      <c r="Y108" s="10"/>
      <c r="Z108" s="36"/>
      <c r="AA108" s="33"/>
    </row>
    <row r="109" spans="1:27" s="1" customFormat="1" ht="18.75" customHeight="1">
      <c r="A109" s="6"/>
      <c r="B109" s="10"/>
      <c r="C109" s="33"/>
      <c r="D109" s="34"/>
      <c r="E109" s="34"/>
      <c r="F109" s="33"/>
      <c r="G109" s="34"/>
      <c r="H109" s="34"/>
      <c r="I109" s="34"/>
      <c r="J109" s="34"/>
      <c r="K109" s="34"/>
      <c r="L109" s="34"/>
      <c r="M109" s="34"/>
      <c r="N109" s="29">
        <v>2136004</v>
      </c>
      <c r="O109" s="6" t="s">
        <v>1668</v>
      </c>
      <c r="P109" s="16">
        <v>0</v>
      </c>
      <c r="Q109" s="32">
        <v>0</v>
      </c>
      <c r="R109" s="32">
        <v>0</v>
      </c>
      <c r="S109" s="35">
        <v>0</v>
      </c>
      <c r="T109" s="35">
        <v>0</v>
      </c>
      <c r="U109" s="32">
        <v>0</v>
      </c>
      <c r="V109" s="32">
        <v>0</v>
      </c>
      <c r="W109" s="32">
        <v>0</v>
      </c>
      <c r="X109" s="6"/>
      <c r="Y109" s="10"/>
      <c r="Z109" s="36"/>
      <c r="AA109" s="33"/>
    </row>
    <row r="110" spans="1:27" s="1" customFormat="1" ht="18.75" customHeight="1">
      <c r="A110" s="6"/>
      <c r="B110" s="10"/>
      <c r="C110" s="33"/>
      <c r="D110" s="34"/>
      <c r="E110" s="34"/>
      <c r="F110" s="33"/>
      <c r="G110" s="34"/>
      <c r="H110" s="34"/>
      <c r="I110" s="34"/>
      <c r="J110" s="34"/>
      <c r="K110" s="34"/>
      <c r="L110" s="34"/>
      <c r="M110" s="34"/>
      <c r="N110" s="29">
        <v>2136099</v>
      </c>
      <c r="O110" s="6" t="s">
        <v>1669</v>
      </c>
      <c r="P110" s="16">
        <v>0</v>
      </c>
      <c r="Q110" s="32">
        <v>0</v>
      </c>
      <c r="R110" s="32">
        <v>0</v>
      </c>
      <c r="S110" s="35">
        <v>0</v>
      </c>
      <c r="T110" s="35">
        <v>0</v>
      </c>
      <c r="U110" s="32">
        <v>0</v>
      </c>
      <c r="V110" s="32">
        <v>0</v>
      </c>
      <c r="W110" s="32">
        <v>0</v>
      </c>
      <c r="X110" s="6"/>
      <c r="Y110" s="10"/>
      <c r="Z110" s="36"/>
      <c r="AA110" s="33"/>
    </row>
    <row r="111" spans="1:27" s="1" customFormat="1" ht="18.75" customHeight="1">
      <c r="A111" s="6"/>
      <c r="B111" s="10"/>
      <c r="C111" s="33"/>
      <c r="D111" s="34"/>
      <c r="E111" s="34"/>
      <c r="F111" s="33"/>
      <c r="G111" s="34"/>
      <c r="H111" s="34"/>
      <c r="I111" s="34"/>
      <c r="J111" s="34"/>
      <c r="K111" s="34"/>
      <c r="L111" s="34"/>
      <c r="M111" s="34"/>
      <c r="N111" s="29">
        <v>2320406</v>
      </c>
      <c r="O111" s="10" t="s">
        <v>1670</v>
      </c>
      <c r="P111" s="16">
        <v>0</v>
      </c>
      <c r="Q111" s="32">
        <v>0</v>
      </c>
      <c r="R111" s="32">
        <v>0</v>
      </c>
      <c r="S111" s="35">
        <v>0</v>
      </c>
      <c r="T111" s="35">
        <v>0</v>
      </c>
      <c r="U111" s="32">
        <v>0</v>
      </c>
      <c r="V111" s="32">
        <v>0</v>
      </c>
      <c r="W111" s="32">
        <v>0</v>
      </c>
      <c r="X111" s="6"/>
      <c r="Y111" s="10"/>
      <c r="Z111" s="36"/>
      <c r="AA111" s="33"/>
    </row>
    <row r="112" spans="1:27" s="1" customFormat="1" ht="18.75" customHeight="1">
      <c r="A112" s="6"/>
      <c r="B112" s="10"/>
      <c r="C112" s="33"/>
      <c r="D112" s="34"/>
      <c r="E112" s="34"/>
      <c r="F112" s="33"/>
      <c r="G112" s="34"/>
      <c r="H112" s="34"/>
      <c r="I112" s="34"/>
      <c r="J112" s="34"/>
      <c r="K112" s="34"/>
      <c r="L112" s="34"/>
      <c r="M112" s="34"/>
      <c r="N112" s="29">
        <v>2330406</v>
      </c>
      <c r="O112" s="10" t="s">
        <v>1671</v>
      </c>
      <c r="P112" s="35">
        <v>0</v>
      </c>
      <c r="Q112" s="32">
        <v>0</v>
      </c>
      <c r="R112" s="32">
        <v>0</v>
      </c>
      <c r="S112" s="35">
        <v>0</v>
      </c>
      <c r="T112" s="35">
        <v>0</v>
      </c>
      <c r="U112" s="32">
        <v>0</v>
      </c>
      <c r="V112" s="32">
        <v>0</v>
      </c>
      <c r="W112" s="32">
        <v>0</v>
      </c>
      <c r="X112" s="6"/>
      <c r="Y112" s="10"/>
      <c r="Z112" s="36"/>
      <c r="AA112" s="33"/>
    </row>
    <row r="113" spans="1:27" s="1" customFormat="1" ht="18.75" customHeight="1">
      <c r="A113" s="6">
        <v>1030150</v>
      </c>
      <c r="B113" s="10" t="s">
        <v>1672</v>
      </c>
      <c r="C113" s="5">
        <f>SUM(C114:C115)</f>
        <v>0</v>
      </c>
      <c r="D113" s="5">
        <f>SUM(D114:D115)</f>
        <v>0</v>
      </c>
      <c r="E113" s="5">
        <f>SUM(E114:E115)</f>
        <v>0</v>
      </c>
      <c r="F113" s="5">
        <f>F114+F115</f>
        <v>0</v>
      </c>
      <c r="G113" s="28">
        <f t="shared" ref="G113:M113" si="28">SUM(G114:G115)</f>
        <v>0</v>
      </c>
      <c r="H113" s="5">
        <f t="shared" si="28"/>
        <v>0</v>
      </c>
      <c r="I113" s="5">
        <f t="shared" si="28"/>
        <v>0</v>
      </c>
      <c r="J113" s="5">
        <f t="shared" si="28"/>
        <v>0</v>
      </c>
      <c r="K113" s="28">
        <f t="shared" si="28"/>
        <v>0</v>
      </c>
      <c r="L113" s="28">
        <f t="shared" si="28"/>
        <v>0</v>
      </c>
      <c r="M113" s="28">
        <f t="shared" si="28"/>
        <v>0</v>
      </c>
      <c r="N113" s="29"/>
      <c r="O113" s="10" t="s">
        <v>1673</v>
      </c>
      <c r="P113" s="5">
        <f t="shared" ref="P113:W113" si="29">SUM(P114,P119,P120)</f>
        <v>0</v>
      </c>
      <c r="Q113" s="28">
        <f t="shared" si="29"/>
        <v>0</v>
      </c>
      <c r="R113" s="28">
        <f t="shared" si="29"/>
        <v>0</v>
      </c>
      <c r="S113" s="5">
        <f t="shared" si="29"/>
        <v>0</v>
      </c>
      <c r="T113" s="5">
        <f t="shared" si="29"/>
        <v>0</v>
      </c>
      <c r="U113" s="28">
        <f t="shared" si="29"/>
        <v>0</v>
      </c>
      <c r="V113" s="28">
        <f t="shared" si="29"/>
        <v>0</v>
      </c>
      <c r="W113" s="28">
        <f t="shared" si="29"/>
        <v>0</v>
      </c>
      <c r="X113" s="6">
        <v>1030150</v>
      </c>
      <c r="Y113" s="10" t="s">
        <v>1674</v>
      </c>
      <c r="Z113" s="5">
        <f>Z114+Z115</f>
        <v>0</v>
      </c>
      <c r="AA113" s="5">
        <f>SUM(C113:M113)-SUM(P113:W113)-Z113-I133</f>
        <v>0</v>
      </c>
    </row>
    <row r="114" spans="1:27" s="1" customFormat="1" ht="18.75" customHeight="1">
      <c r="A114" s="6">
        <v>103015001</v>
      </c>
      <c r="B114" s="6" t="s">
        <v>1675</v>
      </c>
      <c r="C114" s="16">
        <v>0</v>
      </c>
      <c r="D114" s="30">
        <v>0</v>
      </c>
      <c r="E114" s="30">
        <v>0</v>
      </c>
      <c r="F114" s="16">
        <v>0</v>
      </c>
      <c r="G114" s="35">
        <v>0</v>
      </c>
      <c r="H114" s="16">
        <v>0</v>
      </c>
      <c r="I114" s="16">
        <v>0</v>
      </c>
      <c r="J114" s="16">
        <v>0</v>
      </c>
      <c r="K114" s="32">
        <v>0</v>
      </c>
      <c r="L114" s="32">
        <v>0</v>
      </c>
      <c r="M114" s="32">
        <v>0</v>
      </c>
      <c r="N114" s="29">
        <v>21366</v>
      </c>
      <c r="O114" s="10" t="s">
        <v>1676</v>
      </c>
      <c r="P114" s="5">
        <f t="shared" ref="P114:W114" si="30">SUM(P115:P118)</f>
        <v>0</v>
      </c>
      <c r="Q114" s="28">
        <f t="shared" si="30"/>
        <v>0</v>
      </c>
      <c r="R114" s="28">
        <f t="shared" si="30"/>
        <v>0</v>
      </c>
      <c r="S114" s="5">
        <f t="shared" si="30"/>
        <v>0</v>
      </c>
      <c r="T114" s="5">
        <f t="shared" si="30"/>
        <v>0</v>
      </c>
      <c r="U114" s="28">
        <f t="shared" si="30"/>
        <v>0</v>
      </c>
      <c r="V114" s="28">
        <f t="shared" si="30"/>
        <v>0</v>
      </c>
      <c r="W114" s="28">
        <f t="shared" si="30"/>
        <v>0</v>
      </c>
      <c r="X114" s="6">
        <v>103015001</v>
      </c>
      <c r="Y114" s="6" t="s">
        <v>1677</v>
      </c>
      <c r="Z114" s="16">
        <v>0</v>
      </c>
      <c r="AA114" s="16">
        <v>0</v>
      </c>
    </row>
    <row r="115" spans="1:27" s="1" customFormat="1" ht="18.75" customHeight="1">
      <c r="A115" s="6">
        <v>103015002</v>
      </c>
      <c r="B115" s="6" t="s">
        <v>1678</v>
      </c>
      <c r="C115" s="16">
        <v>0</v>
      </c>
      <c r="D115" s="30">
        <v>0</v>
      </c>
      <c r="E115" s="30">
        <v>0</v>
      </c>
      <c r="F115" s="16">
        <v>0</v>
      </c>
      <c r="G115" s="35">
        <v>0</v>
      </c>
      <c r="H115" s="16">
        <v>0</v>
      </c>
      <c r="I115" s="16">
        <v>0</v>
      </c>
      <c r="J115" s="16">
        <v>0</v>
      </c>
      <c r="K115" s="32">
        <v>0</v>
      </c>
      <c r="L115" s="32">
        <v>0</v>
      </c>
      <c r="M115" s="32">
        <v>0</v>
      </c>
      <c r="N115" s="29">
        <v>2136601</v>
      </c>
      <c r="O115" s="6" t="s">
        <v>1558</v>
      </c>
      <c r="P115" s="16">
        <v>0</v>
      </c>
      <c r="Q115" s="32">
        <v>0</v>
      </c>
      <c r="R115" s="32">
        <v>0</v>
      </c>
      <c r="S115" s="35">
        <v>0</v>
      </c>
      <c r="T115" s="35">
        <v>0</v>
      </c>
      <c r="U115" s="32">
        <v>0</v>
      </c>
      <c r="V115" s="32">
        <v>0</v>
      </c>
      <c r="W115" s="32">
        <v>0</v>
      </c>
      <c r="X115" s="6">
        <v>103015002</v>
      </c>
      <c r="Y115" s="6" t="s">
        <v>1679</v>
      </c>
      <c r="Z115" s="16">
        <v>0</v>
      </c>
      <c r="AA115" s="16">
        <v>0</v>
      </c>
    </row>
    <row r="116" spans="1:27" s="1" customFormat="1" ht="18.75" customHeight="1">
      <c r="A116" s="6"/>
      <c r="B116" s="6"/>
      <c r="C116" s="33"/>
      <c r="D116" s="34"/>
      <c r="E116" s="34"/>
      <c r="F116" s="33"/>
      <c r="G116" s="34"/>
      <c r="H116" s="34"/>
      <c r="I116" s="34"/>
      <c r="J116" s="34"/>
      <c r="K116" s="34"/>
      <c r="L116" s="34"/>
      <c r="M116" s="34"/>
      <c r="N116" s="29">
        <v>2136602</v>
      </c>
      <c r="O116" s="6" t="s">
        <v>1680</v>
      </c>
      <c r="P116" s="16">
        <v>0</v>
      </c>
      <c r="Q116" s="32">
        <v>0</v>
      </c>
      <c r="R116" s="32">
        <v>0</v>
      </c>
      <c r="S116" s="35">
        <v>0</v>
      </c>
      <c r="T116" s="35">
        <v>0</v>
      </c>
      <c r="U116" s="32">
        <v>0</v>
      </c>
      <c r="V116" s="32">
        <v>0</v>
      </c>
      <c r="W116" s="32">
        <v>0</v>
      </c>
      <c r="X116" s="6"/>
      <c r="Y116" s="6"/>
      <c r="Z116" s="36"/>
      <c r="AA116" s="33"/>
    </row>
    <row r="117" spans="1:27" s="1" customFormat="1" ht="18.75" customHeight="1">
      <c r="A117" s="6"/>
      <c r="B117" s="10"/>
      <c r="C117" s="33"/>
      <c r="D117" s="34"/>
      <c r="E117" s="34"/>
      <c r="F117" s="33"/>
      <c r="G117" s="34"/>
      <c r="H117" s="34"/>
      <c r="I117" s="34"/>
      <c r="J117" s="34"/>
      <c r="K117" s="34"/>
      <c r="L117" s="34"/>
      <c r="M117" s="34"/>
      <c r="N117" s="29">
        <v>2136603</v>
      </c>
      <c r="O117" s="6" t="s">
        <v>1681</v>
      </c>
      <c r="P117" s="16">
        <v>0</v>
      </c>
      <c r="Q117" s="32">
        <v>0</v>
      </c>
      <c r="R117" s="32">
        <v>0</v>
      </c>
      <c r="S117" s="35">
        <v>0</v>
      </c>
      <c r="T117" s="35">
        <v>0</v>
      </c>
      <c r="U117" s="32">
        <v>0</v>
      </c>
      <c r="V117" s="32">
        <v>0</v>
      </c>
      <c r="W117" s="32">
        <v>0</v>
      </c>
      <c r="X117" s="6"/>
      <c r="Y117" s="10"/>
      <c r="Z117" s="36"/>
      <c r="AA117" s="33"/>
    </row>
    <row r="118" spans="1:27" s="1" customFormat="1" ht="18.75" customHeight="1">
      <c r="A118" s="6"/>
      <c r="B118" s="10"/>
      <c r="C118" s="33"/>
      <c r="D118" s="34"/>
      <c r="E118" s="34"/>
      <c r="F118" s="33"/>
      <c r="G118" s="34"/>
      <c r="H118" s="34"/>
      <c r="I118" s="34"/>
      <c r="J118" s="34"/>
      <c r="K118" s="34"/>
      <c r="L118" s="34"/>
      <c r="M118" s="34"/>
      <c r="N118" s="29">
        <v>2136699</v>
      </c>
      <c r="O118" s="6" t="s">
        <v>1682</v>
      </c>
      <c r="P118" s="16">
        <v>0</v>
      </c>
      <c r="Q118" s="32">
        <v>0</v>
      </c>
      <c r="R118" s="32">
        <v>0</v>
      </c>
      <c r="S118" s="35">
        <v>0</v>
      </c>
      <c r="T118" s="35">
        <v>0</v>
      </c>
      <c r="U118" s="32">
        <v>0</v>
      </c>
      <c r="V118" s="32">
        <v>0</v>
      </c>
      <c r="W118" s="32">
        <v>0</v>
      </c>
      <c r="X118" s="6"/>
      <c r="Y118" s="10"/>
      <c r="Z118" s="36"/>
      <c r="AA118" s="33"/>
    </row>
    <row r="119" spans="1:27" s="1" customFormat="1" ht="18.75" customHeight="1">
      <c r="A119" s="6"/>
      <c r="B119" s="10"/>
      <c r="C119" s="33"/>
      <c r="D119" s="34"/>
      <c r="E119" s="34"/>
      <c r="F119" s="33"/>
      <c r="G119" s="34"/>
      <c r="H119" s="34"/>
      <c r="I119" s="34"/>
      <c r="J119" s="34"/>
      <c r="K119" s="34"/>
      <c r="L119" s="34"/>
      <c r="M119" s="34"/>
      <c r="N119" s="29">
        <v>2320414</v>
      </c>
      <c r="O119" s="10" t="s">
        <v>1683</v>
      </c>
      <c r="P119" s="16">
        <v>0</v>
      </c>
      <c r="Q119" s="32">
        <v>0</v>
      </c>
      <c r="R119" s="32">
        <v>0</v>
      </c>
      <c r="S119" s="35">
        <v>0</v>
      </c>
      <c r="T119" s="35">
        <v>0</v>
      </c>
      <c r="U119" s="32">
        <v>0</v>
      </c>
      <c r="V119" s="32">
        <v>0</v>
      </c>
      <c r="W119" s="32">
        <v>0</v>
      </c>
      <c r="X119" s="6"/>
      <c r="Y119" s="10"/>
      <c r="Z119" s="36"/>
      <c r="AA119" s="33"/>
    </row>
    <row r="120" spans="1:27" s="1" customFormat="1" ht="18.75" customHeight="1">
      <c r="A120" s="6"/>
      <c r="B120" s="10"/>
      <c r="C120" s="33"/>
      <c r="D120" s="34"/>
      <c r="E120" s="34"/>
      <c r="F120" s="33"/>
      <c r="G120" s="34"/>
      <c r="H120" s="34"/>
      <c r="I120" s="34"/>
      <c r="J120" s="34"/>
      <c r="K120" s="34"/>
      <c r="L120" s="34"/>
      <c r="M120" s="34"/>
      <c r="N120" s="29">
        <v>2330414</v>
      </c>
      <c r="O120" s="10" t="s">
        <v>1684</v>
      </c>
      <c r="P120" s="35">
        <v>0</v>
      </c>
      <c r="Q120" s="32">
        <v>0</v>
      </c>
      <c r="R120" s="32">
        <v>0</v>
      </c>
      <c r="S120" s="35">
        <v>0</v>
      </c>
      <c r="T120" s="35">
        <v>0</v>
      </c>
      <c r="U120" s="32">
        <v>0</v>
      </c>
      <c r="V120" s="32">
        <v>0</v>
      </c>
      <c r="W120" s="32">
        <v>0</v>
      </c>
      <c r="X120" s="6"/>
      <c r="Y120" s="10"/>
      <c r="Z120" s="36"/>
      <c r="AA120" s="33"/>
    </row>
    <row r="121" spans="1:27" s="1" customFormat="1" ht="18.75" customHeight="1">
      <c r="A121" s="6">
        <v>1030152</v>
      </c>
      <c r="B121" s="10" t="s">
        <v>1685</v>
      </c>
      <c r="C121" s="16">
        <v>0</v>
      </c>
      <c r="D121" s="30">
        <v>0</v>
      </c>
      <c r="E121" s="30">
        <v>0</v>
      </c>
      <c r="F121" s="16">
        <v>0</v>
      </c>
      <c r="G121" s="31">
        <v>0</v>
      </c>
      <c r="H121" s="16">
        <v>0</v>
      </c>
      <c r="I121" s="16">
        <v>0</v>
      </c>
      <c r="J121" s="16">
        <v>0</v>
      </c>
      <c r="K121" s="32">
        <v>0</v>
      </c>
      <c r="L121" s="32">
        <v>0</v>
      </c>
      <c r="M121" s="32">
        <v>0</v>
      </c>
      <c r="N121" s="29">
        <v>21367</v>
      </c>
      <c r="O121" s="10" t="s">
        <v>1686</v>
      </c>
      <c r="P121" s="5">
        <f t="shared" ref="P121:W121" si="31">SUM(P122:P125)</f>
        <v>0</v>
      </c>
      <c r="Q121" s="28">
        <f t="shared" si="31"/>
        <v>0</v>
      </c>
      <c r="R121" s="28">
        <f t="shared" si="31"/>
        <v>0</v>
      </c>
      <c r="S121" s="5">
        <f t="shared" si="31"/>
        <v>0</v>
      </c>
      <c r="T121" s="5">
        <f t="shared" si="31"/>
        <v>0</v>
      </c>
      <c r="U121" s="28">
        <f t="shared" si="31"/>
        <v>0</v>
      </c>
      <c r="V121" s="28">
        <f t="shared" si="31"/>
        <v>0</v>
      </c>
      <c r="W121" s="28">
        <f t="shared" si="31"/>
        <v>0</v>
      </c>
      <c r="X121" s="6">
        <v>1030152</v>
      </c>
      <c r="Y121" s="10" t="s">
        <v>1687</v>
      </c>
      <c r="Z121" s="16">
        <v>0</v>
      </c>
      <c r="AA121" s="5">
        <f>SUM(C121:M121)-SUM(P121:W121)-Z121-I121</f>
        <v>0</v>
      </c>
    </row>
    <row r="122" spans="1:27" s="1" customFormat="1" ht="18.75" customHeight="1">
      <c r="A122" s="6"/>
      <c r="B122" s="10"/>
      <c r="C122" s="33"/>
      <c r="D122" s="34"/>
      <c r="E122" s="34"/>
      <c r="F122" s="33"/>
      <c r="G122" s="34"/>
      <c r="H122" s="34"/>
      <c r="I122" s="34"/>
      <c r="J122" s="34"/>
      <c r="K122" s="34"/>
      <c r="L122" s="34"/>
      <c r="M122" s="34"/>
      <c r="N122" s="29">
        <v>2136701</v>
      </c>
      <c r="O122" s="6" t="s">
        <v>1551</v>
      </c>
      <c r="P122" s="16">
        <v>0</v>
      </c>
      <c r="Q122" s="32">
        <v>0</v>
      </c>
      <c r="R122" s="32">
        <v>0</v>
      </c>
      <c r="S122" s="35">
        <v>0</v>
      </c>
      <c r="T122" s="35">
        <v>0</v>
      </c>
      <c r="U122" s="32">
        <v>0</v>
      </c>
      <c r="V122" s="32">
        <v>0</v>
      </c>
      <c r="W122" s="32">
        <v>0</v>
      </c>
      <c r="X122" s="6"/>
      <c r="Y122" s="10"/>
      <c r="Z122" s="36"/>
      <c r="AA122" s="33"/>
    </row>
    <row r="123" spans="1:27" s="1" customFormat="1" ht="18.75" customHeight="1">
      <c r="A123" s="6"/>
      <c r="B123" s="10"/>
      <c r="C123" s="33"/>
      <c r="D123" s="34"/>
      <c r="E123" s="34"/>
      <c r="F123" s="33"/>
      <c r="G123" s="34"/>
      <c r="H123" s="34"/>
      <c r="I123" s="34"/>
      <c r="J123" s="34"/>
      <c r="K123" s="34"/>
      <c r="L123" s="34"/>
      <c r="M123" s="34"/>
      <c r="N123" s="29">
        <v>2136702</v>
      </c>
      <c r="O123" s="6" t="s">
        <v>1688</v>
      </c>
      <c r="P123" s="16">
        <v>0</v>
      </c>
      <c r="Q123" s="32">
        <v>0</v>
      </c>
      <c r="R123" s="32">
        <v>0</v>
      </c>
      <c r="S123" s="35">
        <v>0</v>
      </c>
      <c r="T123" s="35">
        <v>0</v>
      </c>
      <c r="U123" s="32">
        <v>0</v>
      </c>
      <c r="V123" s="32">
        <v>0</v>
      </c>
      <c r="W123" s="32">
        <v>0</v>
      </c>
      <c r="X123" s="6"/>
      <c r="Y123" s="10"/>
      <c r="Z123" s="36"/>
      <c r="AA123" s="33"/>
    </row>
    <row r="124" spans="1:27" s="1" customFormat="1" ht="18.75" customHeight="1">
      <c r="A124" s="6"/>
      <c r="B124" s="10"/>
      <c r="C124" s="33"/>
      <c r="D124" s="34"/>
      <c r="E124" s="34"/>
      <c r="F124" s="33"/>
      <c r="G124" s="34"/>
      <c r="H124" s="34"/>
      <c r="I124" s="34"/>
      <c r="J124" s="34"/>
      <c r="K124" s="34"/>
      <c r="L124" s="34"/>
      <c r="M124" s="34"/>
      <c r="N124" s="29">
        <v>2136703</v>
      </c>
      <c r="O124" s="6" t="s">
        <v>1689</v>
      </c>
      <c r="P124" s="16">
        <v>0</v>
      </c>
      <c r="Q124" s="32">
        <v>0</v>
      </c>
      <c r="R124" s="32">
        <v>0</v>
      </c>
      <c r="S124" s="35">
        <v>0</v>
      </c>
      <c r="T124" s="35">
        <v>0</v>
      </c>
      <c r="U124" s="32">
        <v>0</v>
      </c>
      <c r="V124" s="32">
        <v>0</v>
      </c>
      <c r="W124" s="32">
        <v>0</v>
      </c>
      <c r="X124" s="6"/>
      <c r="Y124" s="10"/>
      <c r="Z124" s="36"/>
      <c r="AA124" s="33"/>
    </row>
    <row r="125" spans="1:27" s="1" customFormat="1" ht="18.75" customHeight="1">
      <c r="A125" s="6"/>
      <c r="B125" s="10"/>
      <c r="C125" s="33"/>
      <c r="D125" s="34"/>
      <c r="E125" s="34"/>
      <c r="F125" s="33"/>
      <c r="G125" s="34"/>
      <c r="H125" s="34"/>
      <c r="I125" s="34"/>
      <c r="J125" s="34"/>
      <c r="K125" s="34"/>
      <c r="L125" s="34"/>
      <c r="M125" s="34"/>
      <c r="N125" s="29">
        <v>2136799</v>
      </c>
      <c r="O125" s="6" t="s">
        <v>1690</v>
      </c>
      <c r="P125" s="16">
        <v>0</v>
      </c>
      <c r="Q125" s="32">
        <v>0</v>
      </c>
      <c r="R125" s="32">
        <v>0</v>
      </c>
      <c r="S125" s="35">
        <v>0</v>
      </c>
      <c r="T125" s="35">
        <v>0</v>
      </c>
      <c r="U125" s="32">
        <v>0</v>
      </c>
      <c r="V125" s="32">
        <v>0</v>
      </c>
      <c r="W125" s="32">
        <v>0</v>
      </c>
      <c r="X125" s="6"/>
      <c r="Y125" s="10"/>
      <c r="Z125" s="36"/>
      <c r="AA125" s="33"/>
    </row>
    <row r="126" spans="1:27" s="1" customFormat="1" ht="18.75" customHeight="1">
      <c r="A126" s="6">
        <v>1030139</v>
      </c>
      <c r="B126" s="10" t="s">
        <v>1691</v>
      </c>
      <c r="C126" s="16">
        <v>0</v>
      </c>
      <c r="D126" s="30">
        <v>0</v>
      </c>
      <c r="E126" s="30">
        <v>0</v>
      </c>
      <c r="F126" s="16">
        <v>0</v>
      </c>
      <c r="G126" s="31">
        <v>0</v>
      </c>
      <c r="H126" s="16">
        <v>0</v>
      </c>
      <c r="I126" s="16">
        <v>0</v>
      </c>
      <c r="J126" s="16">
        <v>0</v>
      </c>
      <c r="K126" s="32">
        <v>0</v>
      </c>
      <c r="L126" s="32">
        <v>0</v>
      </c>
      <c r="M126" s="32">
        <v>0</v>
      </c>
      <c r="N126" s="29"/>
      <c r="O126" s="10" t="s">
        <v>1692</v>
      </c>
      <c r="P126" s="5">
        <f t="shared" ref="P126:W126" si="32">SUM(P127,P130,P131)</f>
        <v>0</v>
      </c>
      <c r="Q126" s="28">
        <f t="shared" si="32"/>
        <v>0</v>
      </c>
      <c r="R126" s="28">
        <f t="shared" si="32"/>
        <v>0</v>
      </c>
      <c r="S126" s="5">
        <f t="shared" si="32"/>
        <v>0</v>
      </c>
      <c r="T126" s="5">
        <f t="shared" si="32"/>
        <v>0</v>
      </c>
      <c r="U126" s="28">
        <f t="shared" si="32"/>
        <v>0</v>
      </c>
      <c r="V126" s="28">
        <f t="shared" si="32"/>
        <v>0</v>
      </c>
      <c r="W126" s="28">
        <f t="shared" si="32"/>
        <v>0</v>
      </c>
      <c r="X126" s="6">
        <v>1030139</v>
      </c>
      <c r="Y126" s="10" t="s">
        <v>1693</v>
      </c>
      <c r="Z126" s="16">
        <v>0</v>
      </c>
      <c r="AA126" s="5">
        <f>SUM(C126:M126)-SUM(P126:W126)-Z126-I126</f>
        <v>0</v>
      </c>
    </row>
    <row r="127" spans="1:27" s="1" customFormat="1" ht="18.75" customHeight="1">
      <c r="A127" s="6"/>
      <c r="B127" s="10"/>
      <c r="C127" s="33"/>
      <c r="D127" s="34"/>
      <c r="E127" s="34"/>
      <c r="F127" s="33"/>
      <c r="G127" s="34"/>
      <c r="H127" s="34"/>
      <c r="I127" s="34"/>
      <c r="J127" s="34"/>
      <c r="K127" s="34"/>
      <c r="L127" s="34"/>
      <c r="M127" s="34"/>
      <c r="N127" s="29">
        <v>21368</v>
      </c>
      <c r="O127" s="10" t="s">
        <v>1694</v>
      </c>
      <c r="P127" s="5">
        <f t="shared" ref="P127:W127" si="33">SUM(P128:P129)</f>
        <v>0</v>
      </c>
      <c r="Q127" s="28">
        <f t="shared" si="33"/>
        <v>0</v>
      </c>
      <c r="R127" s="28">
        <f t="shared" si="33"/>
        <v>0</v>
      </c>
      <c r="S127" s="5">
        <f t="shared" si="33"/>
        <v>0</v>
      </c>
      <c r="T127" s="5">
        <f t="shared" si="33"/>
        <v>0</v>
      </c>
      <c r="U127" s="28">
        <f t="shared" si="33"/>
        <v>0</v>
      </c>
      <c r="V127" s="28">
        <f t="shared" si="33"/>
        <v>0</v>
      </c>
      <c r="W127" s="28">
        <f t="shared" si="33"/>
        <v>0</v>
      </c>
      <c r="X127" s="37"/>
      <c r="Y127" s="37"/>
      <c r="Z127" s="36"/>
      <c r="AA127" s="33"/>
    </row>
    <row r="128" spans="1:27" s="1" customFormat="1" ht="18.75" customHeight="1">
      <c r="A128" s="6"/>
      <c r="B128" s="10"/>
      <c r="C128" s="39"/>
      <c r="D128" s="34"/>
      <c r="E128" s="34"/>
      <c r="F128" s="39"/>
      <c r="G128" s="34"/>
      <c r="H128" s="34"/>
      <c r="I128" s="34"/>
      <c r="J128" s="34"/>
      <c r="K128" s="34"/>
      <c r="L128" s="34"/>
      <c r="M128" s="34"/>
      <c r="N128" s="29">
        <v>2136801</v>
      </c>
      <c r="O128" s="6" t="s">
        <v>1155</v>
      </c>
      <c r="P128" s="16">
        <v>0</v>
      </c>
      <c r="Q128" s="32">
        <v>0</v>
      </c>
      <c r="R128" s="32">
        <v>0</v>
      </c>
      <c r="S128" s="35">
        <v>0</v>
      </c>
      <c r="T128" s="35">
        <v>0</v>
      </c>
      <c r="U128" s="32">
        <v>0</v>
      </c>
      <c r="V128" s="32">
        <v>0</v>
      </c>
      <c r="W128" s="32">
        <v>0</v>
      </c>
      <c r="X128" s="6"/>
      <c r="Y128" s="10"/>
      <c r="Z128" s="36"/>
      <c r="AA128" s="33"/>
    </row>
    <row r="129" spans="1:27" s="1" customFormat="1" ht="18.75" customHeight="1">
      <c r="A129" s="6"/>
      <c r="B129" s="10"/>
      <c r="C129" s="39"/>
      <c r="D129" s="34"/>
      <c r="E129" s="34"/>
      <c r="F129" s="39"/>
      <c r="G129" s="34"/>
      <c r="H129" s="34"/>
      <c r="I129" s="34"/>
      <c r="J129" s="34"/>
      <c r="K129" s="34"/>
      <c r="L129" s="34"/>
      <c r="M129" s="34"/>
      <c r="N129" s="29">
        <v>2136802</v>
      </c>
      <c r="O129" s="6" t="s">
        <v>1695</v>
      </c>
      <c r="P129" s="16">
        <v>0</v>
      </c>
      <c r="Q129" s="32">
        <v>0</v>
      </c>
      <c r="R129" s="32">
        <v>0</v>
      </c>
      <c r="S129" s="35">
        <v>0</v>
      </c>
      <c r="T129" s="35">
        <v>0</v>
      </c>
      <c r="U129" s="32">
        <v>0</v>
      </c>
      <c r="V129" s="32">
        <v>0</v>
      </c>
      <c r="W129" s="32">
        <v>0</v>
      </c>
      <c r="X129" s="6"/>
      <c r="Y129" s="10"/>
      <c r="Z129" s="36"/>
      <c r="AA129" s="33"/>
    </row>
    <row r="130" spans="1:27" s="1" customFormat="1" ht="18.75" customHeight="1">
      <c r="A130" s="6"/>
      <c r="B130" s="10"/>
      <c r="C130" s="39"/>
      <c r="D130" s="34"/>
      <c r="E130" s="34"/>
      <c r="F130" s="39"/>
      <c r="G130" s="34"/>
      <c r="H130" s="34"/>
      <c r="I130" s="34"/>
      <c r="J130" s="34"/>
      <c r="K130" s="34"/>
      <c r="L130" s="34"/>
      <c r="M130" s="34"/>
      <c r="N130" s="29">
        <v>2320408</v>
      </c>
      <c r="O130" s="10" t="s">
        <v>1696</v>
      </c>
      <c r="P130" s="16">
        <v>0</v>
      </c>
      <c r="Q130" s="32">
        <v>0</v>
      </c>
      <c r="R130" s="32">
        <v>0</v>
      </c>
      <c r="S130" s="35">
        <v>0</v>
      </c>
      <c r="T130" s="35">
        <v>0</v>
      </c>
      <c r="U130" s="32">
        <v>0</v>
      </c>
      <c r="V130" s="32">
        <v>0</v>
      </c>
      <c r="W130" s="32">
        <v>0</v>
      </c>
      <c r="X130" s="6"/>
      <c r="Y130" s="10"/>
      <c r="Z130" s="36"/>
      <c r="AA130" s="33"/>
    </row>
    <row r="131" spans="1:27" s="1" customFormat="1" ht="18.75" customHeight="1">
      <c r="A131" s="6"/>
      <c r="B131" s="10"/>
      <c r="C131" s="33"/>
      <c r="D131" s="34"/>
      <c r="E131" s="34"/>
      <c r="F131" s="33"/>
      <c r="G131" s="34"/>
      <c r="H131" s="34"/>
      <c r="I131" s="34"/>
      <c r="J131" s="34"/>
      <c r="K131" s="34"/>
      <c r="L131" s="34"/>
      <c r="M131" s="34"/>
      <c r="N131" s="29">
        <v>2330408</v>
      </c>
      <c r="O131" s="10" t="s">
        <v>1697</v>
      </c>
      <c r="P131" s="35">
        <v>0</v>
      </c>
      <c r="Q131" s="32">
        <v>0</v>
      </c>
      <c r="R131" s="32">
        <v>0</v>
      </c>
      <c r="S131" s="35">
        <v>0</v>
      </c>
      <c r="T131" s="35">
        <v>0</v>
      </c>
      <c r="U131" s="32">
        <v>0</v>
      </c>
      <c r="V131" s="32">
        <v>0</v>
      </c>
      <c r="W131" s="32">
        <v>0</v>
      </c>
      <c r="X131" s="6"/>
      <c r="Y131" s="10"/>
      <c r="Z131" s="36"/>
      <c r="AA131" s="33"/>
    </row>
    <row r="132" spans="1:27" s="1" customFormat="1" ht="18.75" customHeight="1">
      <c r="A132" s="6">
        <v>1030158</v>
      </c>
      <c r="B132" s="10" t="s">
        <v>1698</v>
      </c>
      <c r="C132" s="5">
        <f>SUM(C133:C135)</f>
        <v>0</v>
      </c>
      <c r="D132" s="5">
        <f>SUM(D133:D135)</f>
        <v>0</v>
      </c>
      <c r="E132" s="5">
        <f>SUM(E133:E135)</f>
        <v>0</v>
      </c>
      <c r="F132" s="5">
        <f>F133+F134+F135</f>
        <v>0</v>
      </c>
      <c r="G132" s="28">
        <f t="shared" ref="G132:M132" si="34">SUM(G133:G135)</f>
        <v>0</v>
      </c>
      <c r="H132" s="5">
        <f t="shared" si="34"/>
        <v>0</v>
      </c>
      <c r="I132" s="5">
        <f t="shared" si="34"/>
        <v>0</v>
      </c>
      <c r="J132" s="5">
        <f t="shared" si="34"/>
        <v>0</v>
      </c>
      <c r="K132" s="28">
        <f t="shared" si="34"/>
        <v>0</v>
      </c>
      <c r="L132" s="28">
        <f t="shared" si="34"/>
        <v>0</v>
      </c>
      <c r="M132" s="28">
        <f t="shared" si="34"/>
        <v>0</v>
      </c>
      <c r="N132" s="29"/>
      <c r="O132" s="10" t="s">
        <v>1699</v>
      </c>
      <c r="P132" s="5">
        <f t="shared" ref="P132:W132" si="35">SUM(P133,P138,P139)</f>
        <v>0</v>
      </c>
      <c r="Q132" s="28">
        <f t="shared" si="35"/>
        <v>0</v>
      </c>
      <c r="R132" s="28">
        <f t="shared" si="35"/>
        <v>0</v>
      </c>
      <c r="S132" s="5">
        <f t="shared" si="35"/>
        <v>0</v>
      </c>
      <c r="T132" s="5">
        <f t="shared" si="35"/>
        <v>0</v>
      </c>
      <c r="U132" s="28">
        <f t="shared" si="35"/>
        <v>0</v>
      </c>
      <c r="V132" s="28">
        <f t="shared" si="35"/>
        <v>0</v>
      </c>
      <c r="W132" s="28">
        <f t="shared" si="35"/>
        <v>0</v>
      </c>
      <c r="X132" s="6">
        <v>1030158</v>
      </c>
      <c r="Y132" s="10" t="s">
        <v>1700</v>
      </c>
      <c r="Z132" s="5">
        <f>Z133+Z134+Z135</f>
        <v>0</v>
      </c>
      <c r="AA132" s="5">
        <f>SUM(C132:M132)-SUM(P132:W132)-Z132-I132</f>
        <v>0</v>
      </c>
    </row>
    <row r="133" spans="1:27" s="1" customFormat="1" ht="18.75" customHeight="1">
      <c r="A133" s="6">
        <v>103015801</v>
      </c>
      <c r="B133" s="6" t="s">
        <v>1701</v>
      </c>
      <c r="C133" s="16">
        <v>0</v>
      </c>
      <c r="D133" s="30">
        <v>0</v>
      </c>
      <c r="E133" s="30">
        <v>0</v>
      </c>
      <c r="F133" s="16">
        <v>0</v>
      </c>
      <c r="G133" s="35">
        <v>0</v>
      </c>
      <c r="H133" s="16">
        <v>0</v>
      </c>
      <c r="I133" s="16">
        <v>0</v>
      </c>
      <c r="J133" s="16">
        <v>0</v>
      </c>
      <c r="K133" s="32">
        <v>0</v>
      </c>
      <c r="L133" s="32">
        <v>0</v>
      </c>
      <c r="M133" s="32">
        <v>0</v>
      </c>
      <c r="N133" s="29">
        <v>21369</v>
      </c>
      <c r="O133" s="10" t="s">
        <v>1702</v>
      </c>
      <c r="P133" s="5">
        <f t="shared" ref="P133:W133" si="36">SUM(P134:P137)</f>
        <v>0</v>
      </c>
      <c r="Q133" s="28">
        <f t="shared" si="36"/>
        <v>0</v>
      </c>
      <c r="R133" s="28">
        <f t="shared" si="36"/>
        <v>0</v>
      </c>
      <c r="S133" s="5">
        <f t="shared" si="36"/>
        <v>0</v>
      </c>
      <c r="T133" s="5">
        <f t="shared" si="36"/>
        <v>0</v>
      </c>
      <c r="U133" s="28">
        <f t="shared" si="36"/>
        <v>0</v>
      </c>
      <c r="V133" s="28">
        <f t="shared" si="36"/>
        <v>0</v>
      </c>
      <c r="W133" s="28">
        <f t="shared" si="36"/>
        <v>0</v>
      </c>
      <c r="X133" s="6">
        <v>103015801</v>
      </c>
      <c r="Y133" s="6" t="s">
        <v>1701</v>
      </c>
      <c r="Z133" s="16">
        <v>0</v>
      </c>
      <c r="AA133" s="16">
        <v>0</v>
      </c>
    </row>
    <row r="134" spans="1:27" s="1" customFormat="1" ht="18.75" customHeight="1">
      <c r="A134" s="6">
        <v>103015802</v>
      </c>
      <c r="B134" s="6" t="s">
        <v>1703</v>
      </c>
      <c r="C134" s="16">
        <v>0</v>
      </c>
      <c r="D134" s="30">
        <v>0</v>
      </c>
      <c r="E134" s="30">
        <v>0</v>
      </c>
      <c r="F134" s="16">
        <v>0</v>
      </c>
      <c r="G134" s="35">
        <v>0</v>
      </c>
      <c r="H134" s="16">
        <v>0</v>
      </c>
      <c r="I134" s="16">
        <v>0</v>
      </c>
      <c r="J134" s="16">
        <v>0</v>
      </c>
      <c r="K134" s="32">
        <v>0</v>
      </c>
      <c r="L134" s="32">
        <v>0</v>
      </c>
      <c r="M134" s="32">
        <v>0</v>
      </c>
      <c r="N134" s="29">
        <v>2136901</v>
      </c>
      <c r="O134" s="6" t="s">
        <v>1155</v>
      </c>
      <c r="P134" s="16">
        <v>0</v>
      </c>
      <c r="Q134" s="32">
        <v>0</v>
      </c>
      <c r="R134" s="32">
        <v>0</v>
      </c>
      <c r="S134" s="35">
        <v>0</v>
      </c>
      <c r="T134" s="35">
        <v>0</v>
      </c>
      <c r="U134" s="32">
        <v>0</v>
      </c>
      <c r="V134" s="32">
        <v>0</v>
      </c>
      <c r="W134" s="32">
        <v>0</v>
      </c>
      <c r="X134" s="6">
        <v>103015802</v>
      </c>
      <c r="Y134" s="6" t="s">
        <v>1703</v>
      </c>
      <c r="Z134" s="16">
        <v>0</v>
      </c>
      <c r="AA134" s="16">
        <v>0</v>
      </c>
    </row>
    <row r="135" spans="1:27" s="1" customFormat="1" ht="18.75" customHeight="1">
      <c r="A135" s="6">
        <v>103015803</v>
      </c>
      <c r="B135" s="6" t="s">
        <v>1704</v>
      </c>
      <c r="C135" s="16">
        <v>0</v>
      </c>
      <c r="D135" s="30">
        <v>0</v>
      </c>
      <c r="E135" s="30">
        <v>0</v>
      </c>
      <c r="F135" s="16">
        <v>0</v>
      </c>
      <c r="G135" s="35">
        <v>0</v>
      </c>
      <c r="H135" s="16">
        <v>0</v>
      </c>
      <c r="I135" s="16">
        <v>0</v>
      </c>
      <c r="J135" s="16">
        <v>0</v>
      </c>
      <c r="K135" s="32">
        <v>0</v>
      </c>
      <c r="L135" s="32">
        <v>0</v>
      </c>
      <c r="M135" s="32">
        <v>0</v>
      </c>
      <c r="N135" s="29">
        <v>2136902</v>
      </c>
      <c r="O135" s="6" t="s">
        <v>1705</v>
      </c>
      <c r="P135" s="16">
        <v>0</v>
      </c>
      <c r="Q135" s="32">
        <v>0</v>
      </c>
      <c r="R135" s="32">
        <v>0</v>
      </c>
      <c r="S135" s="35">
        <v>0</v>
      </c>
      <c r="T135" s="35">
        <v>0</v>
      </c>
      <c r="U135" s="32">
        <v>0</v>
      </c>
      <c r="V135" s="32">
        <v>0</v>
      </c>
      <c r="W135" s="32">
        <v>0</v>
      </c>
      <c r="X135" s="6">
        <v>103015803</v>
      </c>
      <c r="Y135" s="6" t="s">
        <v>1704</v>
      </c>
      <c r="Z135" s="16">
        <v>0</v>
      </c>
      <c r="AA135" s="16">
        <v>0</v>
      </c>
    </row>
    <row r="136" spans="1:27" s="1" customFormat="1" ht="18.75" customHeight="1">
      <c r="A136" s="6"/>
      <c r="B136" s="6"/>
      <c r="C136" s="33"/>
      <c r="D136" s="34"/>
      <c r="E136" s="34"/>
      <c r="F136" s="33"/>
      <c r="G136" s="34"/>
      <c r="H136" s="34"/>
      <c r="I136" s="34"/>
      <c r="J136" s="34"/>
      <c r="K136" s="34"/>
      <c r="L136" s="34"/>
      <c r="M136" s="34"/>
      <c r="N136" s="29">
        <v>2136903</v>
      </c>
      <c r="O136" s="6" t="s">
        <v>1706</v>
      </c>
      <c r="P136" s="16">
        <v>0</v>
      </c>
      <c r="Q136" s="32">
        <v>0</v>
      </c>
      <c r="R136" s="32">
        <v>0</v>
      </c>
      <c r="S136" s="35">
        <v>0</v>
      </c>
      <c r="T136" s="35">
        <v>0</v>
      </c>
      <c r="U136" s="32">
        <v>0</v>
      </c>
      <c r="V136" s="32">
        <v>0</v>
      </c>
      <c r="W136" s="32">
        <v>0</v>
      </c>
      <c r="X136" s="37"/>
      <c r="Y136" s="37"/>
      <c r="Z136" s="36"/>
      <c r="AA136" s="33"/>
    </row>
    <row r="137" spans="1:27" s="1" customFormat="1" ht="18.75" customHeight="1">
      <c r="A137" s="6"/>
      <c r="B137" s="6"/>
      <c r="C137" s="33"/>
      <c r="D137" s="34"/>
      <c r="E137" s="34"/>
      <c r="F137" s="33"/>
      <c r="G137" s="34"/>
      <c r="H137" s="34"/>
      <c r="I137" s="34"/>
      <c r="J137" s="34"/>
      <c r="K137" s="34"/>
      <c r="L137" s="34"/>
      <c r="M137" s="34"/>
      <c r="N137" s="29">
        <v>2136999</v>
      </c>
      <c r="O137" s="6" t="s">
        <v>1707</v>
      </c>
      <c r="P137" s="16">
        <v>0</v>
      </c>
      <c r="Q137" s="32">
        <v>0</v>
      </c>
      <c r="R137" s="32">
        <v>0</v>
      </c>
      <c r="S137" s="35">
        <v>0</v>
      </c>
      <c r="T137" s="35">
        <v>0</v>
      </c>
      <c r="U137" s="32">
        <v>0</v>
      </c>
      <c r="V137" s="32">
        <v>0</v>
      </c>
      <c r="W137" s="32">
        <v>0</v>
      </c>
      <c r="X137" s="37"/>
      <c r="Y137" s="37"/>
      <c r="Z137" s="36"/>
      <c r="AA137" s="33"/>
    </row>
    <row r="138" spans="1:27" s="1" customFormat="1" ht="18.75" customHeight="1">
      <c r="A138" s="6"/>
      <c r="B138" s="6"/>
      <c r="C138" s="33"/>
      <c r="D138" s="34"/>
      <c r="E138" s="34"/>
      <c r="F138" s="33"/>
      <c r="G138" s="34"/>
      <c r="H138" s="34"/>
      <c r="I138" s="34"/>
      <c r="J138" s="34"/>
      <c r="K138" s="34"/>
      <c r="L138" s="34"/>
      <c r="M138" s="34"/>
      <c r="N138" s="29">
        <v>2320418</v>
      </c>
      <c r="O138" s="10" t="s">
        <v>1708</v>
      </c>
      <c r="P138" s="16">
        <v>0</v>
      </c>
      <c r="Q138" s="32">
        <v>0</v>
      </c>
      <c r="R138" s="32">
        <v>0</v>
      </c>
      <c r="S138" s="35">
        <v>0</v>
      </c>
      <c r="T138" s="35">
        <v>0</v>
      </c>
      <c r="U138" s="32">
        <v>0</v>
      </c>
      <c r="V138" s="32">
        <v>0</v>
      </c>
      <c r="W138" s="32">
        <v>0</v>
      </c>
      <c r="X138" s="37"/>
      <c r="Y138" s="37"/>
      <c r="Z138" s="36"/>
      <c r="AA138" s="33"/>
    </row>
    <row r="139" spans="1:27" s="1" customFormat="1" ht="18.75" customHeight="1">
      <c r="A139" s="6"/>
      <c r="B139" s="6"/>
      <c r="C139" s="33"/>
      <c r="D139" s="34"/>
      <c r="E139" s="34"/>
      <c r="F139" s="33"/>
      <c r="G139" s="34"/>
      <c r="H139" s="34"/>
      <c r="I139" s="34"/>
      <c r="J139" s="34"/>
      <c r="K139" s="34"/>
      <c r="L139" s="34"/>
      <c r="M139" s="34"/>
      <c r="N139" s="29">
        <v>2330418</v>
      </c>
      <c r="O139" s="10" t="s">
        <v>1709</v>
      </c>
      <c r="P139" s="35">
        <v>0</v>
      </c>
      <c r="Q139" s="32">
        <v>0</v>
      </c>
      <c r="R139" s="32">
        <v>0</v>
      </c>
      <c r="S139" s="35">
        <v>0</v>
      </c>
      <c r="T139" s="35">
        <v>0</v>
      </c>
      <c r="U139" s="32">
        <v>0</v>
      </c>
      <c r="V139" s="32">
        <v>0</v>
      </c>
      <c r="W139" s="32">
        <v>0</v>
      </c>
      <c r="X139" s="37"/>
      <c r="Y139" s="37"/>
      <c r="Z139" s="36"/>
      <c r="AA139" s="33"/>
    </row>
    <row r="140" spans="1:27" s="1" customFormat="1" ht="18.75" customHeight="1">
      <c r="A140" s="6">
        <v>1030112</v>
      </c>
      <c r="B140" s="10" t="s">
        <v>1710</v>
      </c>
      <c r="C140" s="16">
        <v>0</v>
      </c>
      <c r="D140" s="30">
        <v>0</v>
      </c>
      <c r="E140" s="30">
        <v>0</v>
      </c>
      <c r="F140" s="16">
        <v>0</v>
      </c>
      <c r="G140" s="31">
        <v>0</v>
      </c>
      <c r="H140" s="16">
        <v>0</v>
      </c>
      <c r="I140" s="16">
        <v>0</v>
      </c>
      <c r="J140" s="16">
        <v>0</v>
      </c>
      <c r="K140" s="32">
        <v>0</v>
      </c>
      <c r="L140" s="32">
        <v>0</v>
      </c>
      <c r="M140" s="32">
        <v>0</v>
      </c>
      <c r="N140" s="29"/>
      <c r="O140" s="10" t="s">
        <v>1711</v>
      </c>
      <c r="P140" s="5">
        <f t="shared" ref="P140:W140" si="37">SUM(P141,P146,P147)</f>
        <v>0</v>
      </c>
      <c r="Q140" s="28">
        <f t="shared" si="37"/>
        <v>0</v>
      </c>
      <c r="R140" s="28">
        <f t="shared" si="37"/>
        <v>0</v>
      </c>
      <c r="S140" s="5">
        <f t="shared" si="37"/>
        <v>0</v>
      </c>
      <c r="T140" s="5">
        <f t="shared" si="37"/>
        <v>0</v>
      </c>
      <c r="U140" s="28">
        <f t="shared" si="37"/>
        <v>0</v>
      </c>
      <c r="V140" s="28">
        <f t="shared" si="37"/>
        <v>0</v>
      </c>
      <c r="W140" s="28">
        <f t="shared" si="37"/>
        <v>0</v>
      </c>
      <c r="X140" s="6">
        <v>1030112</v>
      </c>
      <c r="Y140" s="10" t="s">
        <v>1712</v>
      </c>
      <c r="Z140" s="16">
        <v>0</v>
      </c>
      <c r="AA140" s="5">
        <f>SUM(C140:M140)-SUM(P140:W140)-Z140-I140</f>
        <v>0</v>
      </c>
    </row>
    <row r="141" spans="1:27" s="1" customFormat="1" ht="18.75" customHeight="1">
      <c r="A141" s="6"/>
      <c r="B141" s="6"/>
      <c r="C141" s="33"/>
      <c r="D141" s="34"/>
      <c r="E141" s="34"/>
      <c r="F141" s="33"/>
      <c r="G141" s="34"/>
      <c r="H141" s="34"/>
      <c r="I141" s="34"/>
      <c r="J141" s="34"/>
      <c r="K141" s="34"/>
      <c r="L141" s="34"/>
      <c r="M141" s="34"/>
      <c r="N141" s="29">
        <v>21460</v>
      </c>
      <c r="O141" s="10" t="s">
        <v>1713</v>
      </c>
      <c r="P141" s="5">
        <f t="shared" ref="P141:W141" si="38">SUM(P142:P145)</f>
        <v>0</v>
      </c>
      <c r="Q141" s="28">
        <f t="shared" si="38"/>
        <v>0</v>
      </c>
      <c r="R141" s="28">
        <f t="shared" si="38"/>
        <v>0</v>
      </c>
      <c r="S141" s="5">
        <f t="shared" si="38"/>
        <v>0</v>
      </c>
      <c r="T141" s="5">
        <f t="shared" si="38"/>
        <v>0</v>
      </c>
      <c r="U141" s="28">
        <f t="shared" si="38"/>
        <v>0</v>
      </c>
      <c r="V141" s="28">
        <f t="shared" si="38"/>
        <v>0</v>
      </c>
      <c r="W141" s="28">
        <f t="shared" si="38"/>
        <v>0</v>
      </c>
      <c r="X141" s="6"/>
      <c r="Y141" s="10"/>
      <c r="Z141" s="36"/>
      <c r="AA141" s="33"/>
    </row>
    <row r="142" spans="1:27" s="1" customFormat="1" ht="18.75" customHeight="1">
      <c r="A142" s="6"/>
      <c r="B142" s="6"/>
      <c r="C142" s="33"/>
      <c r="D142" s="34"/>
      <c r="E142" s="34"/>
      <c r="F142" s="33"/>
      <c r="G142" s="34"/>
      <c r="H142" s="34"/>
      <c r="I142" s="34"/>
      <c r="J142" s="34"/>
      <c r="K142" s="34"/>
      <c r="L142" s="34"/>
      <c r="M142" s="34"/>
      <c r="N142" s="29">
        <v>2146001</v>
      </c>
      <c r="O142" s="6" t="s">
        <v>1714</v>
      </c>
      <c r="P142" s="16">
        <v>0</v>
      </c>
      <c r="Q142" s="32">
        <v>0</v>
      </c>
      <c r="R142" s="32">
        <v>0</v>
      </c>
      <c r="S142" s="35">
        <v>0</v>
      </c>
      <c r="T142" s="35">
        <v>0</v>
      </c>
      <c r="U142" s="32">
        <v>0</v>
      </c>
      <c r="V142" s="32">
        <v>0</v>
      </c>
      <c r="W142" s="32">
        <v>0</v>
      </c>
      <c r="X142" s="6"/>
      <c r="Y142" s="10"/>
      <c r="Z142" s="36"/>
      <c r="AA142" s="33"/>
    </row>
    <row r="143" spans="1:27" s="1" customFormat="1" ht="18.75" customHeight="1">
      <c r="A143" s="6"/>
      <c r="B143" s="6"/>
      <c r="C143" s="33"/>
      <c r="D143" s="34"/>
      <c r="E143" s="34"/>
      <c r="F143" s="33"/>
      <c r="G143" s="34"/>
      <c r="H143" s="34"/>
      <c r="I143" s="34"/>
      <c r="J143" s="34"/>
      <c r="K143" s="34"/>
      <c r="L143" s="34"/>
      <c r="M143" s="34"/>
      <c r="N143" s="29">
        <v>2146002</v>
      </c>
      <c r="O143" s="6" t="s">
        <v>1200</v>
      </c>
      <c r="P143" s="16">
        <v>0</v>
      </c>
      <c r="Q143" s="32">
        <v>0</v>
      </c>
      <c r="R143" s="32">
        <v>0</v>
      </c>
      <c r="S143" s="35">
        <v>0</v>
      </c>
      <c r="T143" s="35">
        <v>0</v>
      </c>
      <c r="U143" s="32">
        <v>0</v>
      </c>
      <c r="V143" s="32">
        <v>0</v>
      </c>
      <c r="W143" s="32">
        <v>0</v>
      </c>
      <c r="X143" s="6"/>
      <c r="Y143" s="10"/>
      <c r="Z143" s="36"/>
      <c r="AA143" s="33"/>
    </row>
    <row r="144" spans="1:27" s="1" customFormat="1" ht="18.75" customHeight="1">
      <c r="A144" s="6"/>
      <c r="B144" s="6"/>
      <c r="C144" s="33"/>
      <c r="D144" s="34"/>
      <c r="E144" s="34"/>
      <c r="F144" s="33"/>
      <c r="G144" s="34"/>
      <c r="H144" s="34"/>
      <c r="I144" s="34"/>
      <c r="J144" s="34"/>
      <c r="K144" s="34"/>
      <c r="L144" s="34"/>
      <c r="M144" s="34"/>
      <c r="N144" s="29">
        <v>2146003</v>
      </c>
      <c r="O144" s="6" t="s">
        <v>1715</v>
      </c>
      <c r="P144" s="16">
        <v>0</v>
      </c>
      <c r="Q144" s="32">
        <v>0</v>
      </c>
      <c r="R144" s="32">
        <v>0</v>
      </c>
      <c r="S144" s="35">
        <v>0</v>
      </c>
      <c r="T144" s="35">
        <v>0</v>
      </c>
      <c r="U144" s="32">
        <v>0</v>
      </c>
      <c r="V144" s="32">
        <v>0</v>
      </c>
      <c r="W144" s="32">
        <v>0</v>
      </c>
      <c r="X144" s="6"/>
      <c r="Y144" s="10"/>
      <c r="Z144" s="36"/>
      <c r="AA144" s="33"/>
    </row>
    <row r="145" spans="1:27" s="1" customFormat="1" ht="18.75" customHeight="1">
      <c r="A145" s="6"/>
      <c r="B145" s="6"/>
      <c r="C145" s="33"/>
      <c r="D145" s="34"/>
      <c r="E145" s="34"/>
      <c r="F145" s="33"/>
      <c r="G145" s="34"/>
      <c r="H145" s="34"/>
      <c r="I145" s="34"/>
      <c r="J145" s="34"/>
      <c r="K145" s="34"/>
      <c r="L145" s="34"/>
      <c r="M145" s="34"/>
      <c r="N145" s="29">
        <v>2146099</v>
      </c>
      <c r="O145" s="6" t="s">
        <v>1716</v>
      </c>
      <c r="P145" s="16">
        <v>0</v>
      </c>
      <c r="Q145" s="32">
        <v>0</v>
      </c>
      <c r="R145" s="32">
        <v>0</v>
      </c>
      <c r="S145" s="35">
        <v>0</v>
      </c>
      <c r="T145" s="35">
        <v>0</v>
      </c>
      <c r="U145" s="32">
        <v>0</v>
      </c>
      <c r="V145" s="32">
        <v>0</v>
      </c>
      <c r="W145" s="32">
        <v>0</v>
      </c>
      <c r="X145" s="6"/>
      <c r="Y145" s="10"/>
      <c r="Z145" s="36"/>
      <c r="AA145" s="33"/>
    </row>
    <row r="146" spans="1:27" s="1" customFormat="1" ht="18.75" customHeight="1">
      <c r="A146" s="6"/>
      <c r="B146" s="6"/>
      <c r="C146" s="33"/>
      <c r="D146" s="34"/>
      <c r="E146" s="34"/>
      <c r="F146" s="33"/>
      <c r="G146" s="34"/>
      <c r="H146" s="34"/>
      <c r="I146" s="34"/>
      <c r="J146" s="34"/>
      <c r="K146" s="34"/>
      <c r="L146" s="34"/>
      <c r="M146" s="34"/>
      <c r="N146" s="29">
        <v>2320401</v>
      </c>
      <c r="O146" s="10" t="s">
        <v>1717</v>
      </c>
      <c r="P146" s="16">
        <v>0</v>
      </c>
      <c r="Q146" s="32">
        <v>0</v>
      </c>
      <c r="R146" s="32">
        <v>0</v>
      </c>
      <c r="S146" s="35">
        <v>0</v>
      </c>
      <c r="T146" s="35">
        <v>0</v>
      </c>
      <c r="U146" s="32">
        <v>0</v>
      </c>
      <c r="V146" s="32">
        <v>0</v>
      </c>
      <c r="W146" s="32">
        <v>0</v>
      </c>
      <c r="X146" s="6"/>
      <c r="Y146" s="10"/>
      <c r="Z146" s="36"/>
      <c r="AA146" s="33"/>
    </row>
    <row r="147" spans="1:27" s="1" customFormat="1" ht="18.75" customHeight="1">
      <c r="A147" s="6"/>
      <c r="B147" s="6"/>
      <c r="C147" s="33"/>
      <c r="D147" s="34"/>
      <c r="E147" s="34"/>
      <c r="F147" s="33"/>
      <c r="G147" s="34"/>
      <c r="H147" s="34"/>
      <c r="I147" s="34"/>
      <c r="J147" s="34"/>
      <c r="K147" s="34"/>
      <c r="L147" s="34"/>
      <c r="M147" s="34"/>
      <c r="N147" s="29">
        <v>2330401</v>
      </c>
      <c r="O147" s="10" t="s">
        <v>1718</v>
      </c>
      <c r="P147" s="35">
        <v>0</v>
      </c>
      <c r="Q147" s="32">
        <v>0</v>
      </c>
      <c r="R147" s="32">
        <v>0</v>
      </c>
      <c r="S147" s="35">
        <v>0</v>
      </c>
      <c r="T147" s="35">
        <v>0</v>
      </c>
      <c r="U147" s="32">
        <v>0</v>
      </c>
      <c r="V147" s="32">
        <v>0</v>
      </c>
      <c r="W147" s="32">
        <v>0</v>
      </c>
      <c r="X147" s="6"/>
      <c r="Y147" s="10"/>
      <c r="Z147" s="36"/>
      <c r="AA147" s="33"/>
    </row>
    <row r="148" spans="1:27" s="1" customFormat="1" ht="18.75" customHeight="1">
      <c r="A148" s="6">
        <v>1030159</v>
      </c>
      <c r="B148" s="10" t="s">
        <v>1719</v>
      </c>
      <c r="C148" s="16">
        <v>0</v>
      </c>
      <c r="D148" s="30">
        <v>0</v>
      </c>
      <c r="E148" s="30">
        <v>0</v>
      </c>
      <c r="F148" s="16">
        <v>0</v>
      </c>
      <c r="G148" s="31">
        <v>0</v>
      </c>
      <c r="H148" s="16">
        <v>0</v>
      </c>
      <c r="I148" s="16">
        <v>0</v>
      </c>
      <c r="J148" s="16">
        <v>0</v>
      </c>
      <c r="K148" s="32">
        <v>0</v>
      </c>
      <c r="L148" s="32">
        <v>0</v>
      </c>
      <c r="M148" s="32">
        <v>0</v>
      </c>
      <c r="N148" s="40"/>
      <c r="O148" s="10" t="s">
        <v>1720</v>
      </c>
      <c r="P148" s="5">
        <f t="shared" ref="P148:W148" si="39">SUM(P149,P154,P155)</f>
        <v>0</v>
      </c>
      <c r="Q148" s="28">
        <f t="shared" si="39"/>
        <v>0</v>
      </c>
      <c r="R148" s="28">
        <f t="shared" si="39"/>
        <v>0</v>
      </c>
      <c r="S148" s="5">
        <f t="shared" si="39"/>
        <v>0</v>
      </c>
      <c r="T148" s="5">
        <f t="shared" si="39"/>
        <v>0</v>
      </c>
      <c r="U148" s="28">
        <f t="shared" si="39"/>
        <v>0</v>
      </c>
      <c r="V148" s="28">
        <f t="shared" si="39"/>
        <v>0</v>
      </c>
      <c r="W148" s="28">
        <f t="shared" si="39"/>
        <v>0</v>
      </c>
      <c r="X148" s="6">
        <v>1030159</v>
      </c>
      <c r="Y148" s="10" t="s">
        <v>1719</v>
      </c>
      <c r="Z148" s="16">
        <v>0</v>
      </c>
      <c r="AA148" s="5">
        <f>SUM(C148:M148)-SUM(P148:W148)-Z148-I148</f>
        <v>0</v>
      </c>
    </row>
    <row r="149" spans="1:27" s="1" customFormat="1" ht="18.75" customHeight="1">
      <c r="A149" s="6"/>
      <c r="B149" s="6"/>
      <c r="C149" s="33"/>
      <c r="D149" s="34"/>
      <c r="E149" s="34"/>
      <c r="F149" s="33"/>
      <c r="G149" s="34"/>
      <c r="H149" s="34"/>
      <c r="I149" s="34"/>
      <c r="J149" s="34"/>
      <c r="K149" s="34"/>
      <c r="L149" s="34"/>
      <c r="M149" s="34"/>
      <c r="N149" s="29">
        <v>21462</v>
      </c>
      <c r="O149" s="10" t="s">
        <v>1721</v>
      </c>
      <c r="P149" s="5">
        <f t="shared" ref="P149:W149" si="40">SUM(P150:P153)</f>
        <v>0</v>
      </c>
      <c r="Q149" s="28">
        <f t="shared" si="40"/>
        <v>0</v>
      </c>
      <c r="R149" s="28">
        <f t="shared" si="40"/>
        <v>0</v>
      </c>
      <c r="S149" s="5">
        <f t="shared" si="40"/>
        <v>0</v>
      </c>
      <c r="T149" s="5">
        <f t="shared" si="40"/>
        <v>0</v>
      </c>
      <c r="U149" s="28">
        <f t="shared" si="40"/>
        <v>0</v>
      </c>
      <c r="V149" s="28">
        <f t="shared" si="40"/>
        <v>0</v>
      </c>
      <c r="W149" s="28">
        <f t="shared" si="40"/>
        <v>0</v>
      </c>
      <c r="X149" s="6"/>
      <c r="Y149" s="10"/>
      <c r="Z149" s="36"/>
      <c r="AA149" s="33"/>
    </row>
    <row r="150" spans="1:27" s="1" customFormat="1" ht="18.75" customHeight="1">
      <c r="A150" s="6"/>
      <c r="B150" s="6"/>
      <c r="C150" s="33"/>
      <c r="D150" s="34"/>
      <c r="E150" s="34"/>
      <c r="F150" s="33"/>
      <c r="G150" s="34"/>
      <c r="H150" s="34"/>
      <c r="I150" s="34"/>
      <c r="J150" s="34"/>
      <c r="K150" s="34"/>
      <c r="L150" s="34"/>
      <c r="M150" s="34"/>
      <c r="N150" s="29">
        <v>2146201</v>
      </c>
      <c r="O150" s="6" t="s">
        <v>1715</v>
      </c>
      <c r="P150" s="16">
        <v>0</v>
      </c>
      <c r="Q150" s="32">
        <v>0</v>
      </c>
      <c r="R150" s="32">
        <v>0</v>
      </c>
      <c r="S150" s="35">
        <v>0</v>
      </c>
      <c r="T150" s="35">
        <v>0</v>
      </c>
      <c r="U150" s="32">
        <v>0</v>
      </c>
      <c r="V150" s="32">
        <v>0</v>
      </c>
      <c r="W150" s="32">
        <v>0</v>
      </c>
      <c r="X150" s="6"/>
      <c r="Y150" s="10"/>
      <c r="Z150" s="36"/>
      <c r="AA150" s="33"/>
    </row>
    <row r="151" spans="1:27" s="1" customFormat="1" ht="18.75" customHeight="1">
      <c r="A151" s="6"/>
      <c r="B151" s="6"/>
      <c r="C151" s="33"/>
      <c r="D151" s="34"/>
      <c r="E151" s="34"/>
      <c r="F151" s="33"/>
      <c r="G151" s="34"/>
      <c r="H151" s="34"/>
      <c r="I151" s="34"/>
      <c r="J151" s="34"/>
      <c r="K151" s="34"/>
      <c r="L151" s="34"/>
      <c r="M151" s="34"/>
      <c r="N151" s="29">
        <v>2146202</v>
      </c>
      <c r="O151" s="6" t="s">
        <v>1722</v>
      </c>
      <c r="P151" s="16">
        <v>0</v>
      </c>
      <c r="Q151" s="32">
        <v>0</v>
      </c>
      <c r="R151" s="32">
        <v>0</v>
      </c>
      <c r="S151" s="35">
        <v>0</v>
      </c>
      <c r="T151" s="35">
        <v>0</v>
      </c>
      <c r="U151" s="32">
        <v>0</v>
      </c>
      <c r="V151" s="32">
        <v>0</v>
      </c>
      <c r="W151" s="32">
        <v>0</v>
      </c>
      <c r="X151" s="6"/>
      <c r="Y151" s="10"/>
      <c r="Z151" s="36"/>
      <c r="AA151" s="33"/>
    </row>
    <row r="152" spans="1:27" s="1" customFormat="1" ht="18.75" customHeight="1">
      <c r="A152" s="6"/>
      <c r="B152" s="6"/>
      <c r="C152" s="33"/>
      <c r="D152" s="34"/>
      <c r="E152" s="34"/>
      <c r="F152" s="33"/>
      <c r="G152" s="34"/>
      <c r="H152" s="34"/>
      <c r="I152" s="34"/>
      <c r="J152" s="34"/>
      <c r="K152" s="34"/>
      <c r="L152" s="34"/>
      <c r="M152" s="34"/>
      <c r="N152" s="29">
        <v>2146203</v>
      </c>
      <c r="O152" s="6" t="s">
        <v>1723</v>
      </c>
      <c r="P152" s="16">
        <v>0</v>
      </c>
      <c r="Q152" s="32">
        <v>0</v>
      </c>
      <c r="R152" s="32">
        <v>0</v>
      </c>
      <c r="S152" s="35">
        <v>0</v>
      </c>
      <c r="T152" s="35">
        <v>0</v>
      </c>
      <c r="U152" s="32">
        <v>0</v>
      </c>
      <c r="V152" s="32">
        <v>0</v>
      </c>
      <c r="W152" s="32">
        <v>0</v>
      </c>
      <c r="X152" s="6"/>
      <c r="Y152" s="10"/>
      <c r="Z152" s="36"/>
      <c r="AA152" s="33"/>
    </row>
    <row r="153" spans="1:27" s="1" customFormat="1" ht="18.75" customHeight="1">
      <c r="A153" s="6"/>
      <c r="B153" s="6"/>
      <c r="C153" s="33"/>
      <c r="D153" s="34"/>
      <c r="E153" s="34"/>
      <c r="F153" s="33"/>
      <c r="G153" s="34"/>
      <c r="H153" s="34"/>
      <c r="I153" s="34"/>
      <c r="J153" s="34"/>
      <c r="K153" s="34"/>
      <c r="L153" s="34"/>
      <c r="M153" s="34"/>
      <c r="N153" s="29">
        <v>2146299</v>
      </c>
      <c r="O153" s="6" t="s">
        <v>1724</v>
      </c>
      <c r="P153" s="16">
        <v>0</v>
      </c>
      <c r="Q153" s="32">
        <v>0</v>
      </c>
      <c r="R153" s="32">
        <v>0</v>
      </c>
      <c r="S153" s="35">
        <v>0</v>
      </c>
      <c r="T153" s="35">
        <v>0</v>
      </c>
      <c r="U153" s="32">
        <v>0</v>
      </c>
      <c r="V153" s="32">
        <v>0</v>
      </c>
      <c r="W153" s="32">
        <v>0</v>
      </c>
      <c r="X153" s="6"/>
      <c r="Y153" s="10"/>
      <c r="Z153" s="36"/>
      <c r="AA153" s="33"/>
    </row>
    <row r="154" spans="1:27" s="1" customFormat="1" ht="18.75" customHeight="1">
      <c r="A154" s="6"/>
      <c r="B154" s="6"/>
      <c r="C154" s="33"/>
      <c r="D154" s="34"/>
      <c r="E154" s="34"/>
      <c r="F154" s="33"/>
      <c r="G154" s="34"/>
      <c r="H154" s="34"/>
      <c r="I154" s="34"/>
      <c r="J154" s="34"/>
      <c r="K154" s="34"/>
      <c r="L154" s="34"/>
      <c r="M154" s="34"/>
      <c r="N154" s="29">
        <v>2320419</v>
      </c>
      <c r="O154" s="10" t="s">
        <v>1725</v>
      </c>
      <c r="P154" s="16">
        <v>0</v>
      </c>
      <c r="Q154" s="32">
        <v>0</v>
      </c>
      <c r="R154" s="32">
        <v>0</v>
      </c>
      <c r="S154" s="35">
        <v>0</v>
      </c>
      <c r="T154" s="35">
        <v>0</v>
      </c>
      <c r="U154" s="32">
        <v>0</v>
      </c>
      <c r="V154" s="32">
        <v>0</v>
      </c>
      <c r="W154" s="32">
        <v>0</v>
      </c>
      <c r="X154" s="6"/>
      <c r="Y154" s="10"/>
      <c r="Z154" s="36"/>
      <c r="AA154" s="33"/>
    </row>
    <row r="155" spans="1:27" s="1" customFormat="1" ht="18.75" customHeight="1">
      <c r="A155" s="6"/>
      <c r="B155" s="6"/>
      <c r="C155" s="33"/>
      <c r="D155" s="34"/>
      <c r="E155" s="34"/>
      <c r="F155" s="33"/>
      <c r="G155" s="34"/>
      <c r="H155" s="34"/>
      <c r="I155" s="34"/>
      <c r="J155" s="34"/>
      <c r="K155" s="34"/>
      <c r="L155" s="34"/>
      <c r="M155" s="34"/>
      <c r="N155" s="29">
        <v>2330419</v>
      </c>
      <c r="O155" s="10" t="s">
        <v>1726</v>
      </c>
      <c r="P155" s="35">
        <v>0</v>
      </c>
      <c r="Q155" s="32">
        <v>0</v>
      </c>
      <c r="R155" s="32">
        <v>0</v>
      </c>
      <c r="S155" s="35">
        <v>0</v>
      </c>
      <c r="T155" s="35">
        <v>0</v>
      </c>
      <c r="U155" s="32">
        <v>0</v>
      </c>
      <c r="V155" s="32">
        <v>0</v>
      </c>
      <c r="W155" s="32">
        <v>0</v>
      </c>
      <c r="X155" s="6"/>
      <c r="Y155" s="10"/>
      <c r="Z155" s="36"/>
      <c r="AA155" s="33"/>
    </row>
    <row r="156" spans="1:27" s="1" customFormat="1" ht="18.75" customHeight="1">
      <c r="A156" s="6">
        <v>1030115</v>
      </c>
      <c r="B156" s="10" t="s">
        <v>1727</v>
      </c>
      <c r="C156" s="16">
        <v>0</v>
      </c>
      <c r="D156" s="30">
        <v>0</v>
      </c>
      <c r="E156" s="30">
        <v>0</v>
      </c>
      <c r="F156" s="16">
        <v>0</v>
      </c>
      <c r="G156" s="31">
        <v>0</v>
      </c>
      <c r="H156" s="16">
        <v>0</v>
      </c>
      <c r="I156" s="16">
        <v>0</v>
      </c>
      <c r="J156" s="16">
        <v>0</v>
      </c>
      <c r="K156" s="32">
        <v>0</v>
      </c>
      <c r="L156" s="32">
        <v>0</v>
      </c>
      <c r="M156" s="32">
        <v>0</v>
      </c>
      <c r="N156" s="29"/>
      <c r="O156" s="10" t="s">
        <v>1728</v>
      </c>
      <c r="P156" s="5">
        <f t="shared" ref="P156:W156" si="41">SUM(P157,P162,P163)</f>
        <v>0</v>
      </c>
      <c r="Q156" s="28">
        <f t="shared" si="41"/>
        <v>0</v>
      </c>
      <c r="R156" s="28">
        <f t="shared" si="41"/>
        <v>0</v>
      </c>
      <c r="S156" s="5">
        <f t="shared" si="41"/>
        <v>0</v>
      </c>
      <c r="T156" s="5">
        <f t="shared" si="41"/>
        <v>0</v>
      </c>
      <c r="U156" s="28">
        <f t="shared" si="41"/>
        <v>0</v>
      </c>
      <c r="V156" s="28">
        <f t="shared" si="41"/>
        <v>0</v>
      </c>
      <c r="W156" s="28">
        <f t="shared" si="41"/>
        <v>0</v>
      </c>
      <c r="X156" s="6">
        <v>1030115</v>
      </c>
      <c r="Y156" s="10" t="s">
        <v>1729</v>
      </c>
      <c r="Z156" s="16">
        <v>0</v>
      </c>
      <c r="AA156" s="5">
        <f>SUM(C156:M156)-SUM(P156:W156)-Z156-I156</f>
        <v>0</v>
      </c>
    </row>
    <row r="157" spans="1:27" s="1" customFormat="1" ht="18.75" customHeight="1">
      <c r="A157" s="6"/>
      <c r="B157" s="6"/>
      <c r="C157" s="33"/>
      <c r="D157" s="34"/>
      <c r="E157" s="34"/>
      <c r="F157" s="33"/>
      <c r="G157" s="34"/>
      <c r="H157" s="34"/>
      <c r="I157" s="34"/>
      <c r="J157" s="34"/>
      <c r="K157" s="34"/>
      <c r="L157" s="34"/>
      <c r="M157" s="34"/>
      <c r="N157" s="29">
        <v>21463</v>
      </c>
      <c r="O157" s="10" t="s">
        <v>1730</v>
      </c>
      <c r="P157" s="5">
        <f t="shared" ref="P157:W157" si="42">SUM(P158:P161)</f>
        <v>0</v>
      </c>
      <c r="Q157" s="28">
        <f t="shared" si="42"/>
        <v>0</v>
      </c>
      <c r="R157" s="28">
        <f t="shared" si="42"/>
        <v>0</v>
      </c>
      <c r="S157" s="5">
        <f t="shared" si="42"/>
        <v>0</v>
      </c>
      <c r="T157" s="5">
        <f t="shared" si="42"/>
        <v>0</v>
      </c>
      <c r="U157" s="28">
        <f t="shared" si="42"/>
        <v>0</v>
      </c>
      <c r="V157" s="28">
        <f t="shared" si="42"/>
        <v>0</v>
      </c>
      <c r="W157" s="28">
        <f t="shared" si="42"/>
        <v>0</v>
      </c>
      <c r="X157" s="6"/>
      <c r="Y157" s="10"/>
      <c r="Z157" s="36"/>
      <c r="AA157" s="33"/>
    </row>
    <row r="158" spans="1:27" s="1" customFormat="1" ht="18.75" customHeight="1">
      <c r="A158" s="6"/>
      <c r="B158" s="6"/>
      <c r="C158" s="33"/>
      <c r="D158" s="34"/>
      <c r="E158" s="34"/>
      <c r="F158" s="33"/>
      <c r="G158" s="34"/>
      <c r="H158" s="34"/>
      <c r="I158" s="34"/>
      <c r="J158" s="34"/>
      <c r="K158" s="34"/>
      <c r="L158" s="34"/>
      <c r="M158" s="34"/>
      <c r="N158" s="29">
        <v>2146301</v>
      </c>
      <c r="O158" s="6" t="s">
        <v>1209</v>
      </c>
      <c r="P158" s="16">
        <v>0</v>
      </c>
      <c r="Q158" s="32">
        <v>0</v>
      </c>
      <c r="R158" s="32">
        <v>0</v>
      </c>
      <c r="S158" s="35">
        <v>0</v>
      </c>
      <c r="T158" s="35">
        <v>0</v>
      </c>
      <c r="U158" s="32">
        <v>0</v>
      </c>
      <c r="V158" s="32">
        <v>0</v>
      </c>
      <c r="W158" s="32">
        <v>0</v>
      </c>
      <c r="X158" s="6"/>
      <c r="Y158" s="10"/>
      <c r="Z158" s="36"/>
      <c r="AA158" s="33"/>
    </row>
    <row r="159" spans="1:27" s="1" customFormat="1" ht="18.75" customHeight="1">
      <c r="A159" s="6"/>
      <c r="B159" s="6"/>
      <c r="C159" s="33"/>
      <c r="D159" s="34"/>
      <c r="E159" s="34"/>
      <c r="F159" s="33"/>
      <c r="G159" s="34"/>
      <c r="H159" s="34"/>
      <c r="I159" s="34"/>
      <c r="J159" s="34"/>
      <c r="K159" s="34"/>
      <c r="L159" s="34"/>
      <c r="M159" s="34"/>
      <c r="N159" s="29">
        <v>2146302</v>
      </c>
      <c r="O159" s="6" t="s">
        <v>1731</v>
      </c>
      <c r="P159" s="16">
        <v>0</v>
      </c>
      <c r="Q159" s="32">
        <v>0</v>
      </c>
      <c r="R159" s="32">
        <v>0</v>
      </c>
      <c r="S159" s="35">
        <v>0</v>
      </c>
      <c r="T159" s="35">
        <v>0</v>
      </c>
      <c r="U159" s="32">
        <v>0</v>
      </c>
      <c r="V159" s="32">
        <v>0</v>
      </c>
      <c r="W159" s="32">
        <v>0</v>
      </c>
      <c r="X159" s="6"/>
      <c r="Y159" s="10"/>
      <c r="Z159" s="36"/>
      <c r="AA159" s="33"/>
    </row>
    <row r="160" spans="1:27" s="1" customFormat="1" ht="18.75" customHeight="1">
      <c r="A160" s="6"/>
      <c r="B160" s="6"/>
      <c r="C160" s="33"/>
      <c r="D160" s="34"/>
      <c r="E160" s="34"/>
      <c r="F160" s="33"/>
      <c r="G160" s="34"/>
      <c r="H160" s="34"/>
      <c r="I160" s="34"/>
      <c r="J160" s="34"/>
      <c r="K160" s="34"/>
      <c r="L160" s="34"/>
      <c r="M160" s="34"/>
      <c r="N160" s="29">
        <v>2146303</v>
      </c>
      <c r="O160" s="6" t="s">
        <v>1732</v>
      </c>
      <c r="P160" s="16">
        <v>0</v>
      </c>
      <c r="Q160" s="32">
        <v>0</v>
      </c>
      <c r="R160" s="32">
        <v>0</v>
      </c>
      <c r="S160" s="35">
        <v>0</v>
      </c>
      <c r="T160" s="35">
        <v>0</v>
      </c>
      <c r="U160" s="32">
        <v>0</v>
      </c>
      <c r="V160" s="32">
        <v>0</v>
      </c>
      <c r="W160" s="32">
        <v>0</v>
      </c>
      <c r="X160" s="6"/>
      <c r="Y160" s="10"/>
      <c r="Z160" s="36"/>
      <c r="AA160" s="33"/>
    </row>
    <row r="161" spans="1:27" s="1" customFormat="1" ht="18.75" customHeight="1">
      <c r="A161" s="6"/>
      <c r="B161" s="6"/>
      <c r="C161" s="33"/>
      <c r="D161" s="34"/>
      <c r="E161" s="34"/>
      <c r="F161" s="33"/>
      <c r="G161" s="34"/>
      <c r="H161" s="34"/>
      <c r="I161" s="34"/>
      <c r="J161" s="34"/>
      <c r="K161" s="34"/>
      <c r="L161" s="34"/>
      <c r="M161" s="34"/>
      <c r="N161" s="29">
        <v>2146399</v>
      </c>
      <c r="O161" s="6" t="s">
        <v>1733</v>
      </c>
      <c r="P161" s="16">
        <v>0</v>
      </c>
      <c r="Q161" s="32">
        <v>0</v>
      </c>
      <c r="R161" s="32">
        <v>0</v>
      </c>
      <c r="S161" s="35">
        <v>0</v>
      </c>
      <c r="T161" s="35">
        <v>0</v>
      </c>
      <c r="U161" s="32">
        <v>0</v>
      </c>
      <c r="V161" s="32">
        <v>0</v>
      </c>
      <c r="W161" s="32">
        <v>0</v>
      </c>
      <c r="X161" s="6"/>
      <c r="Y161" s="10"/>
      <c r="Z161" s="36"/>
      <c r="AA161" s="33"/>
    </row>
    <row r="162" spans="1:27" s="1" customFormat="1" ht="18.75" customHeight="1">
      <c r="A162" s="6"/>
      <c r="B162" s="6"/>
      <c r="C162" s="33"/>
      <c r="D162" s="34"/>
      <c r="E162" s="34"/>
      <c r="F162" s="33"/>
      <c r="G162" s="34"/>
      <c r="H162" s="34"/>
      <c r="I162" s="34"/>
      <c r="J162" s="34"/>
      <c r="K162" s="34"/>
      <c r="L162" s="34"/>
      <c r="M162" s="34"/>
      <c r="N162" s="29">
        <v>2320402</v>
      </c>
      <c r="O162" s="10" t="s">
        <v>1734</v>
      </c>
      <c r="P162" s="16">
        <v>0</v>
      </c>
      <c r="Q162" s="32">
        <v>0</v>
      </c>
      <c r="R162" s="32">
        <v>0</v>
      </c>
      <c r="S162" s="35">
        <v>0</v>
      </c>
      <c r="T162" s="35">
        <v>0</v>
      </c>
      <c r="U162" s="32">
        <v>0</v>
      </c>
      <c r="V162" s="32">
        <v>0</v>
      </c>
      <c r="W162" s="32">
        <v>0</v>
      </c>
      <c r="X162" s="6"/>
      <c r="Y162" s="10"/>
      <c r="Z162" s="36"/>
      <c r="AA162" s="33"/>
    </row>
    <row r="163" spans="1:27" s="1" customFormat="1" ht="18.75" customHeight="1">
      <c r="A163" s="6"/>
      <c r="B163" s="6"/>
      <c r="C163" s="33"/>
      <c r="D163" s="34"/>
      <c r="E163" s="34"/>
      <c r="F163" s="33"/>
      <c r="G163" s="34"/>
      <c r="H163" s="34"/>
      <c r="I163" s="34"/>
      <c r="J163" s="34"/>
      <c r="K163" s="34"/>
      <c r="L163" s="34"/>
      <c r="M163" s="34"/>
      <c r="N163" s="29">
        <v>2330402</v>
      </c>
      <c r="O163" s="10" t="s">
        <v>1735</v>
      </c>
      <c r="P163" s="35">
        <v>0</v>
      </c>
      <c r="Q163" s="32">
        <v>0</v>
      </c>
      <c r="R163" s="32">
        <v>0</v>
      </c>
      <c r="S163" s="35">
        <v>0</v>
      </c>
      <c r="T163" s="35">
        <v>0</v>
      </c>
      <c r="U163" s="32">
        <v>0</v>
      </c>
      <c r="V163" s="32">
        <v>0</v>
      </c>
      <c r="W163" s="32">
        <v>0</v>
      </c>
      <c r="X163" s="6"/>
      <c r="Y163" s="10"/>
      <c r="Z163" s="36"/>
      <c r="AA163" s="33"/>
    </row>
    <row r="164" spans="1:27" s="1" customFormat="1" ht="18.75" customHeight="1">
      <c r="A164" s="6">
        <v>1030106</v>
      </c>
      <c r="B164" s="10" t="s">
        <v>1736</v>
      </c>
      <c r="C164" s="16">
        <v>0</v>
      </c>
      <c r="D164" s="30">
        <v>0</v>
      </c>
      <c r="E164" s="30">
        <v>0</v>
      </c>
      <c r="F164" s="16">
        <v>0</v>
      </c>
      <c r="G164" s="31">
        <v>0</v>
      </c>
      <c r="H164" s="16">
        <v>0</v>
      </c>
      <c r="I164" s="16">
        <v>0</v>
      </c>
      <c r="J164" s="16">
        <v>0</v>
      </c>
      <c r="K164" s="32">
        <v>0</v>
      </c>
      <c r="L164" s="32">
        <v>0</v>
      </c>
      <c r="M164" s="32">
        <v>0</v>
      </c>
      <c r="N164" s="29">
        <v>21464</v>
      </c>
      <c r="O164" s="10" t="s">
        <v>1737</v>
      </c>
      <c r="P164" s="5">
        <f t="shared" ref="P164:W164" si="43">SUM(P165:P172)</f>
        <v>0</v>
      </c>
      <c r="Q164" s="28">
        <f t="shared" si="43"/>
        <v>0</v>
      </c>
      <c r="R164" s="28">
        <f t="shared" si="43"/>
        <v>0</v>
      </c>
      <c r="S164" s="5">
        <f t="shared" si="43"/>
        <v>0</v>
      </c>
      <c r="T164" s="5">
        <f t="shared" si="43"/>
        <v>0</v>
      </c>
      <c r="U164" s="28">
        <f t="shared" si="43"/>
        <v>0</v>
      </c>
      <c r="V164" s="28">
        <f t="shared" si="43"/>
        <v>0</v>
      </c>
      <c r="W164" s="28">
        <f t="shared" si="43"/>
        <v>0</v>
      </c>
      <c r="X164" s="6">
        <v>1030106</v>
      </c>
      <c r="Y164" s="10" t="s">
        <v>1738</v>
      </c>
      <c r="Z164" s="16">
        <v>0</v>
      </c>
      <c r="AA164" s="5">
        <f>SUM(C164:M164)-SUM(P164:W164)-Z164-I164</f>
        <v>0</v>
      </c>
    </row>
    <row r="165" spans="1:27" s="1" customFormat="1" ht="18.75" customHeight="1">
      <c r="A165" s="6"/>
      <c r="B165" s="6"/>
      <c r="C165" s="33"/>
      <c r="D165" s="34"/>
      <c r="E165" s="34"/>
      <c r="F165" s="33"/>
      <c r="G165" s="34"/>
      <c r="H165" s="34"/>
      <c r="I165" s="34"/>
      <c r="J165" s="34"/>
      <c r="K165" s="34"/>
      <c r="L165" s="34"/>
      <c r="M165" s="34"/>
      <c r="N165" s="29">
        <v>2146401</v>
      </c>
      <c r="O165" s="6" t="s">
        <v>1739</v>
      </c>
      <c r="P165" s="16">
        <v>0</v>
      </c>
      <c r="Q165" s="32">
        <v>0</v>
      </c>
      <c r="R165" s="32">
        <v>0</v>
      </c>
      <c r="S165" s="35">
        <v>0</v>
      </c>
      <c r="T165" s="35">
        <v>0</v>
      </c>
      <c r="U165" s="32">
        <v>0</v>
      </c>
      <c r="V165" s="32">
        <v>0</v>
      </c>
      <c r="W165" s="32">
        <v>0</v>
      </c>
      <c r="X165" s="6"/>
      <c r="Y165" s="10"/>
      <c r="Z165" s="36"/>
      <c r="AA165" s="33"/>
    </row>
    <row r="166" spans="1:27" s="1" customFormat="1" ht="18.75" customHeight="1">
      <c r="A166" s="6"/>
      <c r="B166" s="6"/>
      <c r="C166" s="33"/>
      <c r="D166" s="34"/>
      <c r="E166" s="34"/>
      <c r="F166" s="33"/>
      <c r="G166" s="34"/>
      <c r="H166" s="34"/>
      <c r="I166" s="34"/>
      <c r="J166" s="34"/>
      <c r="K166" s="34"/>
      <c r="L166" s="34"/>
      <c r="M166" s="34"/>
      <c r="N166" s="29">
        <v>2146402</v>
      </c>
      <c r="O166" s="6" t="s">
        <v>1740</v>
      </c>
      <c r="P166" s="16">
        <v>0</v>
      </c>
      <c r="Q166" s="32">
        <v>0</v>
      </c>
      <c r="R166" s="32">
        <v>0</v>
      </c>
      <c r="S166" s="35">
        <v>0</v>
      </c>
      <c r="T166" s="35">
        <v>0</v>
      </c>
      <c r="U166" s="32">
        <v>0</v>
      </c>
      <c r="V166" s="32">
        <v>0</v>
      </c>
      <c r="W166" s="32">
        <v>0</v>
      </c>
      <c r="X166" s="6"/>
      <c r="Y166" s="10"/>
      <c r="Z166" s="36"/>
      <c r="AA166" s="33"/>
    </row>
    <row r="167" spans="1:27" s="1" customFormat="1" ht="18.75" customHeight="1">
      <c r="A167" s="6"/>
      <c r="B167" s="6"/>
      <c r="C167" s="33"/>
      <c r="D167" s="34"/>
      <c r="E167" s="34"/>
      <c r="F167" s="33"/>
      <c r="G167" s="34"/>
      <c r="H167" s="34"/>
      <c r="I167" s="34"/>
      <c r="J167" s="34"/>
      <c r="K167" s="34"/>
      <c r="L167" s="34"/>
      <c r="M167" s="34"/>
      <c r="N167" s="29">
        <v>2146403</v>
      </c>
      <c r="O167" s="6" t="s">
        <v>1741</v>
      </c>
      <c r="P167" s="16">
        <v>0</v>
      </c>
      <c r="Q167" s="32">
        <v>0</v>
      </c>
      <c r="R167" s="32">
        <v>0</v>
      </c>
      <c r="S167" s="35">
        <v>0</v>
      </c>
      <c r="T167" s="35">
        <v>0</v>
      </c>
      <c r="U167" s="32">
        <v>0</v>
      </c>
      <c r="V167" s="32">
        <v>0</v>
      </c>
      <c r="W167" s="32">
        <v>0</v>
      </c>
      <c r="X167" s="6"/>
      <c r="Y167" s="10"/>
      <c r="Z167" s="36"/>
      <c r="AA167" s="33"/>
    </row>
    <row r="168" spans="1:27" s="1" customFormat="1" ht="18.75" customHeight="1">
      <c r="A168" s="6"/>
      <c r="B168" s="6"/>
      <c r="C168" s="33"/>
      <c r="D168" s="34"/>
      <c r="E168" s="34"/>
      <c r="F168" s="33"/>
      <c r="G168" s="34"/>
      <c r="H168" s="34"/>
      <c r="I168" s="34"/>
      <c r="J168" s="34"/>
      <c r="K168" s="34"/>
      <c r="L168" s="34"/>
      <c r="M168" s="34"/>
      <c r="N168" s="29">
        <v>2146404</v>
      </c>
      <c r="O168" s="6" t="s">
        <v>1742</v>
      </c>
      <c r="P168" s="16">
        <v>0</v>
      </c>
      <c r="Q168" s="32">
        <v>0</v>
      </c>
      <c r="R168" s="32">
        <v>0</v>
      </c>
      <c r="S168" s="35">
        <v>0</v>
      </c>
      <c r="T168" s="35">
        <v>0</v>
      </c>
      <c r="U168" s="32">
        <v>0</v>
      </c>
      <c r="V168" s="32">
        <v>0</v>
      </c>
      <c r="W168" s="32">
        <v>0</v>
      </c>
      <c r="X168" s="6"/>
      <c r="Y168" s="10"/>
      <c r="Z168" s="36"/>
      <c r="AA168" s="33"/>
    </row>
    <row r="169" spans="1:27" s="1" customFormat="1" ht="18.75" customHeight="1">
      <c r="A169" s="6"/>
      <c r="B169" s="6"/>
      <c r="C169" s="33"/>
      <c r="D169" s="34"/>
      <c r="E169" s="34"/>
      <c r="F169" s="33"/>
      <c r="G169" s="34"/>
      <c r="H169" s="34"/>
      <c r="I169" s="34"/>
      <c r="J169" s="34"/>
      <c r="K169" s="34"/>
      <c r="L169" s="34"/>
      <c r="M169" s="34"/>
      <c r="N169" s="29">
        <v>2146405</v>
      </c>
      <c r="O169" s="6" t="s">
        <v>1743</v>
      </c>
      <c r="P169" s="16">
        <v>0</v>
      </c>
      <c r="Q169" s="32">
        <v>0</v>
      </c>
      <c r="R169" s="32">
        <v>0</v>
      </c>
      <c r="S169" s="35">
        <v>0</v>
      </c>
      <c r="T169" s="35">
        <v>0</v>
      </c>
      <c r="U169" s="32">
        <v>0</v>
      </c>
      <c r="V169" s="32">
        <v>0</v>
      </c>
      <c r="W169" s="32">
        <v>0</v>
      </c>
      <c r="X169" s="6"/>
      <c r="Y169" s="10"/>
      <c r="Z169" s="36"/>
      <c r="AA169" s="33"/>
    </row>
    <row r="170" spans="1:27" s="1" customFormat="1" ht="18.75" customHeight="1">
      <c r="A170" s="6"/>
      <c r="B170" s="6"/>
      <c r="C170" s="33"/>
      <c r="D170" s="34"/>
      <c r="E170" s="34"/>
      <c r="F170" s="33"/>
      <c r="G170" s="34"/>
      <c r="H170" s="34"/>
      <c r="I170" s="34"/>
      <c r="J170" s="34"/>
      <c r="K170" s="34"/>
      <c r="L170" s="34"/>
      <c r="M170" s="34"/>
      <c r="N170" s="29">
        <v>2146406</v>
      </c>
      <c r="O170" s="6" t="s">
        <v>1744</v>
      </c>
      <c r="P170" s="16">
        <v>0</v>
      </c>
      <c r="Q170" s="32">
        <v>0</v>
      </c>
      <c r="R170" s="32">
        <v>0</v>
      </c>
      <c r="S170" s="35">
        <v>0</v>
      </c>
      <c r="T170" s="35">
        <v>0</v>
      </c>
      <c r="U170" s="32">
        <v>0</v>
      </c>
      <c r="V170" s="32">
        <v>0</v>
      </c>
      <c r="W170" s="32">
        <v>0</v>
      </c>
      <c r="X170" s="6"/>
      <c r="Y170" s="10"/>
      <c r="Z170" s="36"/>
      <c r="AA170" s="33"/>
    </row>
    <row r="171" spans="1:27" s="1" customFormat="1" ht="18.75" customHeight="1">
      <c r="A171" s="6"/>
      <c r="B171" s="6"/>
      <c r="C171" s="33"/>
      <c r="D171" s="34"/>
      <c r="E171" s="34"/>
      <c r="F171" s="33"/>
      <c r="G171" s="34"/>
      <c r="H171" s="34"/>
      <c r="I171" s="34"/>
      <c r="J171" s="34"/>
      <c r="K171" s="34"/>
      <c r="L171" s="34"/>
      <c r="M171" s="34"/>
      <c r="N171" s="29">
        <v>2146407</v>
      </c>
      <c r="O171" s="6" t="s">
        <v>1745</v>
      </c>
      <c r="P171" s="16">
        <v>0</v>
      </c>
      <c r="Q171" s="32">
        <v>0</v>
      </c>
      <c r="R171" s="32">
        <v>0</v>
      </c>
      <c r="S171" s="35">
        <v>0</v>
      </c>
      <c r="T171" s="35">
        <v>0</v>
      </c>
      <c r="U171" s="32">
        <v>0</v>
      </c>
      <c r="V171" s="32">
        <v>0</v>
      </c>
      <c r="W171" s="32">
        <v>0</v>
      </c>
      <c r="X171" s="6"/>
      <c r="Y171" s="10"/>
      <c r="Z171" s="36"/>
      <c r="AA171" s="33"/>
    </row>
    <row r="172" spans="1:27" s="1" customFormat="1" ht="18.75" customHeight="1">
      <c r="A172" s="6"/>
      <c r="B172" s="6"/>
      <c r="C172" s="33"/>
      <c r="D172" s="34"/>
      <c r="E172" s="34"/>
      <c r="F172" s="33"/>
      <c r="G172" s="34"/>
      <c r="H172" s="34"/>
      <c r="I172" s="34"/>
      <c r="J172" s="34"/>
      <c r="K172" s="34"/>
      <c r="L172" s="34"/>
      <c r="M172" s="34"/>
      <c r="N172" s="29">
        <v>2146499</v>
      </c>
      <c r="O172" s="6" t="s">
        <v>1746</v>
      </c>
      <c r="P172" s="35">
        <v>0</v>
      </c>
      <c r="Q172" s="32">
        <v>0</v>
      </c>
      <c r="R172" s="32">
        <v>0</v>
      </c>
      <c r="S172" s="35">
        <v>0</v>
      </c>
      <c r="T172" s="35">
        <v>0</v>
      </c>
      <c r="U172" s="32">
        <v>0</v>
      </c>
      <c r="V172" s="32">
        <v>0</v>
      </c>
      <c r="W172" s="32">
        <v>0</v>
      </c>
      <c r="X172" s="6"/>
      <c r="Y172" s="10"/>
      <c r="Z172" s="36"/>
      <c r="AA172" s="33"/>
    </row>
    <row r="173" spans="1:27" s="1" customFormat="1" ht="18.75" customHeight="1">
      <c r="A173" s="6">
        <v>1030171</v>
      </c>
      <c r="B173" s="10" t="s">
        <v>1747</v>
      </c>
      <c r="C173" s="16">
        <v>0</v>
      </c>
      <c r="D173" s="30">
        <v>0</v>
      </c>
      <c r="E173" s="30">
        <v>0</v>
      </c>
      <c r="F173" s="16">
        <v>0</v>
      </c>
      <c r="G173" s="31">
        <v>0</v>
      </c>
      <c r="H173" s="16">
        <v>0</v>
      </c>
      <c r="I173" s="16">
        <v>0</v>
      </c>
      <c r="J173" s="16">
        <v>0</v>
      </c>
      <c r="K173" s="32">
        <v>0</v>
      </c>
      <c r="L173" s="32">
        <v>0</v>
      </c>
      <c r="M173" s="32">
        <v>0</v>
      </c>
      <c r="N173" s="29">
        <v>21468</v>
      </c>
      <c r="O173" s="10" t="s">
        <v>1748</v>
      </c>
      <c r="P173" s="5">
        <f t="shared" ref="P173:W173" si="44">SUM(P174:P179)</f>
        <v>0</v>
      </c>
      <c r="Q173" s="28">
        <f t="shared" si="44"/>
        <v>0</v>
      </c>
      <c r="R173" s="28">
        <f t="shared" si="44"/>
        <v>0</v>
      </c>
      <c r="S173" s="5">
        <f t="shared" si="44"/>
        <v>0</v>
      </c>
      <c r="T173" s="5">
        <f t="shared" si="44"/>
        <v>0</v>
      </c>
      <c r="U173" s="28">
        <f t="shared" si="44"/>
        <v>0</v>
      </c>
      <c r="V173" s="28">
        <f t="shared" si="44"/>
        <v>0</v>
      </c>
      <c r="W173" s="28">
        <f t="shared" si="44"/>
        <v>0</v>
      </c>
      <c r="X173" s="6">
        <v>1030171</v>
      </c>
      <c r="Y173" s="10" t="s">
        <v>1749</v>
      </c>
      <c r="Z173" s="16">
        <v>0</v>
      </c>
      <c r="AA173" s="5">
        <f>SUM(C173:M173)-SUM(P173:W173)-Z173-I173</f>
        <v>0</v>
      </c>
    </row>
    <row r="174" spans="1:27" s="1" customFormat="1" ht="18.75" customHeight="1">
      <c r="A174" s="6"/>
      <c r="B174" s="10"/>
      <c r="C174" s="34"/>
      <c r="D174" s="34"/>
      <c r="E174" s="34"/>
      <c r="F174" s="36"/>
      <c r="G174" s="34"/>
      <c r="H174" s="34"/>
      <c r="I174" s="34"/>
      <c r="J174" s="34"/>
      <c r="K174" s="34"/>
      <c r="L174" s="34"/>
      <c r="M174" s="34"/>
      <c r="N174" s="29">
        <v>2146801</v>
      </c>
      <c r="O174" s="6" t="s">
        <v>1750</v>
      </c>
      <c r="P174" s="16">
        <v>0</v>
      </c>
      <c r="Q174" s="32">
        <v>0</v>
      </c>
      <c r="R174" s="32">
        <v>0</v>
      </c>
      <c r="S174" s="35">
        <v>0</v>
      </c>
      <c r="T174" s="35">
        <v>0</v>
      </c>
      <c r="U174" s="32">
        <v>0</v>
      </c>
      <c r="V174" s="32">
        <v>0</v>
      </c>
      <c r="W174" s="32">
        <v>0</v>
      </c>
      <c r="X174" s="6"/>
      <c r="Y174" s="10"/>
      <c r="Z174" s="36"/>
      <c r="AA174" s="34"/>
    </row>
    <row r="175" spans="1:27" s="1" customFormat="1" ht="18.75" customHeight="1">
      <c r="A175" s="6"/>
      <c r="B175" s="10"/>
      <c r="C175" s="34"/>
      <c r="D175" s="34"/>
      <c r="E175" s="34"/>
      <c r="F175" s="36"/>
      <c r="G175" s="34"/>
      <c r="H175" s="34"/>
      <c r="I175" s="34"/>
      <c r="J175" s="34"/>
      <c r="K175" s="34"/>
      <c r="L175" s="34"/>
      <c r="M175" s="34"/>
      <c r="N175" s="29">
        <v>2146802</v>
      </c>
      <c r="O175" s="6" t="s">
        <v>1751</v>
      </c>
      <c r="P175" s="16">
        <v>0</v>
      </c>
      <c r="Q175" s="32">
        <v>0</v>
      </c>
      <c r="R175" s="32">
        <v>0</v>
      </c>
      <c r="S175" s="35">
        <v>0</v>
      </c>
      <c r="T175" s="35">
        <v>0</v>
      </c>
      <c r="U175" s="32">
        <v>0</v>
      </c>
      <c r="V175" s="32">
        <v>0</v>
      </c>
      <c r="W175" s="32">
        <v>0</v>
      </c>
      <c r="X175" s="6"/>
      <c r="Y175" s="10"/>
      <c r="Z175" s="36"/>
      <c r="AA175" s="34"/>
    </row>
    <row r="176" spans="1:27" s="1" customFormat="1" ht="18.75" customHeight="1">
      <c r="A176" s="6"/>
      <c r="B176" s="10"/>
      <c r="C176" s="34"/>
      <c r="D176" s="34"/>
      <c r="E176" s="34"/>
      <c r="F176" s="36"/>
      <c r="G176" s="34"/>
      <c r="H176" s="34"/>
      <c r="I176" s="34"/>
      <c r="J176" s="34"/>
      <c r="K176" s="34"/>
      <c r="L176" s="34"/>
      <c r="M176" s="34"/>
      <c r="N176" s="29">
        <v>2146803</v>
      </c>
      <c r="O176" s="6" t="s">
        <v>1752</v>
      </c>
      <c r="P176" s="16">
        <v>0</v>
      </c>
      <c r="Q176" s="32">
        <v>0</v>
      </c>
      <c r="R176" s="32">
        <v>0</v>
      </c>
      <c r="S176" s="35">
        <v>0</v>
      </c>
      <c r="T176" s="35">
        <v>0</v>
      </c>
      <c r="U176" s="32">
        <v>0</v>
      </c>
      <c r="V176" s="32">
        <v>0</v>
      </c>
      <c r="W176" s="32">
        <v>0</v>
      </c>
      <c r="X176" s="6"/>
      <c r="Y176" s="10"/>
      <c r="Z176" s="36"/>
      <c r="AA176" s="34"/>
    </row>
    <row r="177" spans="1:27" s="1" customFormat="1" ht="18.75" customHeight="1">
      <c r="A177" s="6"/>
      <c r="B177" s="10"/>
      <c r="C177" s="34"/>
      <c r="D177" s="34"/>
      <c r="E177" s="34"/>
      <c r="F177" s="36"/>
      <c r="G177" s="34"/>
      <c r="H177" s="34"/>
      <c r="I177" s="34"/>
      <c r="J177" s="34"/>
      <c r="K177" s="34"/>
      <c r="L177" s="34"/>
      <c r="M177" s="34"/>
      <c r="N177" s="29">
        <v>2146804</v>
      </c>
      <c r="O177" s="6" t="s">
        <v>1753</v>
      </c>
      <c r="P177" s="16">
        <v>0</v>
      </c>
      <c r="Q177" s="32">
        <v>0</v>
      </c>
      <c r="R177" s="32">
        <v>0</v>
      </c>
      <c r="S177" s="35">
        <v>0</v>
      </c>
      <c r="T177" s="35">
        <v>0</v>
      </c>
      <c r="U177" s="32">
        <v>0</v>
      </c>
      <c r="V177" s="32">
        <v>0</v>
      </c>
      <c r="W177" s="32">
        <v>0</v>
      </c>
      <c r="X177" s="6"/>
      <c r="Y177" s="10"/>
      <c r="Z177" s="36"/>
      <c r="AA177" s="34"/>
    </row>
    <row r="178" spans="1:27" s="1" customFormat="1" ht="18.75" customHeight="1">
      <c r="A178" s="6"/>
      <c r="B178" s="10"/>
      <c r="C178" s="34"/>
      <c r="D178" s="34"/>
      <c r="E178" s="34"/>
      <c r="F178" s="36"/>
      <c r="G178" s="34"/>
      <c r="H178" s="34"/>
      <c r="I178" s="34"/>
      <c r="J178" s="34"/>
      <c r="K178" s="34"/>
      <c r="L178" s="34"/>
      <c r="M178" s="34"/>
      <c r="N178" s="29">
        <v>2146805</v>
      </c>
      <c r="O178" s="6" t="s">
        <v>1754</v>
      </c>
      <c r="P178" s="16">
        <v>0</v>
      </c>
      <c r="Q178" s="32">
        <v>0</v>
      </c>
      <c r="R178" s="32">
        <v>0</v>
      </c>
      <c r="S178" s="35">
        <v>0</v>
      </c>
      <c r="T178" s="35">
        <v>0</v>
      </c>
      <c r="U178" s="32">
        <v>0</v>
      </c>
      <c r="V178" s="32">
        <v>0</v>
      </c>
      <c r="W178" s="32">
        <v>0</v>
      </c>
      <c r="X178" s="6"/>
      <c r="Y178" s="10"/>
      <c r="Z178" s="36"/>
      <c r="AA178" s="34"/>
    </row>
    <row r="179" spans="1:27" s="1" customFormat="1" ht="18.75" customHeight="1">
      <c r="A179" s="6"/>
      <c r="B179" s="10"/>
      <c r="C179" s="33"/>
      <c r="D179" s="34"/>
      <c r="E179" s="34"/>
      <c r="F179" s="33"/>
      <c r="G179" s="34"/>
      <c r="H179" s="34"/>
      <c r="I179" s="34"/>
      <c r="J179" s="34"/>
      <c r="K179" s="34"/>
      <c r="L179" s="34"/>
      <c r="M179" s="34"/>
      <c r="N179" s="29">
        <v>2146899</v>
      </c>
      <c r="O179" s="6" t="s">
        <v>1755</v>
      </c>
      <c r="P179" s="35">
        <v>0</v>
      </c>
      <c r="Q179" s="32">
        <v>0</v>
      </c>
      <c r="R179" s="32">
        <v>0</v>
      </c>
      <c r="S179" s="35">
        <v>0</v>
      </c>
      <c r="T179" s="35">
        <v>0</v>
      </c>
      <c r="U179" s="32">
        <v>0</v>
      </c>
      <c r="V179" s="32">
        <v>0</v>
      </c>
      <c r="W179" s="32">
        <v>0</v>
      </c>
      <c r="X179" s="6" t="s">
        <v>1756</v>
      </c>
      <c r="Y179" s="10"/>
      <c r="Z179" s="36"/>
      <c r="AA179" s="34"/>
    </row>
    <row r="180" spans="1:27" s="1" customFormat="1" ht="18.75" customHeight="1">
      <c r="A180" s="6">
        <v>1030110</v>
      </c>
      <c r="B180" s="10" t="s">
        <v>1757</v>
      </c>
      <c r="C180" s="16">
        <v>0</v>
      </c>
      <c r="D180" s="30">
        <v>0</v>
      </c>
      <c r="E180" s="30">
        <v>0</v>
      </c>
      <c r="F180" s="16">
        <v>0</v>
      </c>
      <c r="G180" s="31">
        <v>0</v>
      </c>
      <c r="H180" s="16">
        <v>0</v>
      </c>
      <c r="I180" s="16">
        <v>0</v>
      </c>
      <c r="J180" s="16">
        <v>0</v>
      </c>
      <c r="K180" s="32">
        <v>0</v>
      </c>
      <c r="L180" s="32">
        <v>0</v>
      </c>
      <c r="M180" s="32">
        <v>0</v>
      </c>
      <c r="N180" s="29">
        <v>21469</v>
      </c>
      <c r="O180" s="10" t="s">
        <v>1758</v>
      </c>
      <c r="P180" s="5">
        <f t="shared" ref="P180:W180" si="45">SUM(P181:P188)</f>
        <v>0</v>
      </c>
      <c r="Q180" s="28">
        <f t="shared" si="45"/>
        <v>0</v>
      </c>
      <c r="R180" s="28">
        <f t="shared" si="45"/>
        <v>0</v>
      </c>
      <c r="S180" s="5">
        <f t="shared" si="45"/>
        <v>0</v>
      </c>
      <c r="T180" s="5">
        <f t="shared" si="45"/>
        <v>0</v>
      </c>
      <c r="U180" s="28">
        <f t="shared" si="45"/>
        <v>0</v>
      </c>
      <c r="V180" s="28">
        <f t="shared" si="45"/>
        <v>0</v>
      </c>
      <c r="W180" s="28">
        <f t="shared" si="45"/>
        <v>0</v>
      </c>
      <c r="X180" s="6">
        <v>1030110</v>
      </c>
      <c r="Y180" s="10" t="s">
        <v>1759</v>
      </c>
      <c r="Z180" s="16">
        <v>0</v>
      </c>
      <c r="AA180" s="5">
        <f>SUM(C180:M180)-SUM(P180:W180)-Z180-I180</f>
        <v>0</v>
      </c>
    </row>
    <row r="181" spans="1:27" s="1" customFormat="1" ht="18.75" customHeight="1">
      <c r="A181" s="6"/>
      <c r="B181" s="10"/>
      <c r="C181" s="34"/>
      <c r="D181" s="34"/>
      <c r="E181" s="34"/>
      <c r="F181" s="36"/>
      <c r="G181" s="34"/>
      <c r="H181" s="34"/>
      <c r="I181" s="34"/>
      <c r="J181" s="34"/>
      <c r="K181" s="34"/>
      <c r="L181" s="34"/>
      <c r="M181" s="34"/>
      <c r="N181" s="29">
        <v>2146901</v>
      </c>
      <c r="O181" s="6" t="s">
        <v>1760</v>
      </c>
      <c r="P181" s="16">
        <v>0</v>
      </c>
      <c r="Q181" s="32">
        <v>0</v>
      </c>
      <c r="R181" s="32">
        <v>0</v>
      </c>
      <c r="S181" s="35">
        <v>0</v>
      </c>
      <c r="T181" s="35">
        <v>0</v>
      </c>
      <c r="U181" s="32">
        <v>0</v>
      </c>
      <c r="V181" s="32">
        <v>0</v>
      </c>
      <c r="W181" s="32">
        <v>0</v>
      </c>
      <c r="X181" s="6"/>
      <c r="Y181" s="10"/>
      <c r="Z181" s="36"/>
      <c r="AA181" s="34"/>
    </row>
    <row r="182" spans="1:27" s="1" customFormat="1" ht="18.75" customHeight="1">
      <c r="A182" s="6"/>
      <c r="B182" s="10"/>
      <c r="C182" s="34"/>
      <c r="D182" s="34"/>
      <c r="E182" s="34"/>
      <c r="F182" s="36"/>
      <c r="G182" s="34"/>
      <c r="H182" s="34"/>
      <c r="I182" s="34"/>
      <c r="J182" s="34"/>
      <c r="K182" s="34"/>
      <c r="L182" s="34"/>
      <c r="M182" s="34"/>
      <c r="N182" s="29">
        <v>2146902</v>
      </c>
      <c r="O182" s="6" t="s">
        <v>1761</v>
      </c>
      <c r="P182" s="16">
        <v>0</v>
      </c>
      <c r="Q182" s="32">
        <v>0</v>
      </c>
      <c r="R182" s="32">
        <v>0</v>
      </c>
      <c r="S182" s="35">
        <v>0</v>
      </c>
      <c r="T182" s="35">
        <v>0</v>
      </c>
      <c r="U182" s="32">
        <v>0</v>
      </c>
      <c r="V182" s="32">
        <v>0</v>
      </c>
      <c r="W182" s="32">
        <v>0</v>
      </c>
      <c r="X182" s="6"/>
      <c r="Y182" s="10"/>
      <c r="Z182" s="36"/>
      <c r="AA182" s="34"/>
    </row>
    <row r="183" spans="1:27" s="1" customFormat="1" ht="18.75" customHeight="1">
      <c r="A183" s="6"/>
      <c r="B183" s="10"/>
      <c r="C183" s="34"/>
      <c r="D183" s="34"/>
      <c r="E183" s="34"/>
      <c r="F183" s="36"/>
      <c r="G183" s="34"/>
      <c r="H183" s="34"/>
      <c r="I183" s="34"/>
      <c r="J183" s="34"/>
      <c r="K183" s="34"/>
      <c r="L183" s="34"/>
      <c r="M183" s="34"/>
      <c r="N183" s="29">
        <v>2146903</v>
      </c>
      <c r="O183" s="6" t="s">
        <v>1762</v>
      </c>
      <c r="P183" s="16">
        <v>0</v>
      </c>
      <c r="Q183" s="32">
        <v>0</v>
      </c>
      <c r="R183" s="32">
        <v>0</v>
      </c>
      <c r="S183" s="35">
        <v>0</v>
      </c>
      <c r="T183" s="35">
        <v>0</v>
      </c>
      <c r="U183" s="32">
        <v>0</v>
      </c>
      <c r="V183" s="32">
        <v>0</v>
      </c>
      <c r="W183" s="32">
        <v>0</v>
      </c>
      <c r="X183" s="6"/>
      <c r="Y183" s="10"/>
      <c r="Z183" s="36"/>
      <c r="AA183" s="34"/>
    </row>
    <row r="184" spans="1:27" s="1" customFormat="1" ht="18.75" customHeight="1">
      <c r="A184" s="6"/>
      <c r="B184" s="10"/>
      <c r="C184" s="34"/>
      <c r="D184" s="34"/>
      <c r="E184" s="34"/>
      <c r="F184" s="36"/>
      <c r="G184" s="34"/>
      <c r="H184" s="34"/>
      <c r="I184" s="34"/>
      <c r="J184" s="34"/>
      <c r="K184" s="34"/>
      <c r="L184" s="34"/>
      <c r="M184" s="34"/>
      <c r="N184" s="29">
        <v>2146904</v>
      </c>
      <c r="O184" s="6" t="s">
        <v>1763</v>
      </c>
      <c r="P184" s="16">
        <v>0</v>
      </c>
      <c r="Q184" s="32">
        <v>0</v>
      </c>
      <c r="R184" s="32">
        <v>0</v>
      </c>
      <c r="S184" s="35">
        <v>0</v>
      </c>
      <c r="T184" s="35">
        <v>0</v>
      </c>
      <c r="U184" s="32">
        <v>0</v>
      </c>
      <c r="V184" s="32">
        <v>0</v>
      </c>
      <c r="W184" s="32">
        <v>0</v>
      </c>
      <c r="X184" s="6"/>
      <c r="Y184" s="10"/>
      <c r="Z184" s="36"/>
      <c r="AA184" s="34"/>
    </row>
    <row r="185" spans="1:27" s="1" customFormat="1" ht="18.75" customHeight="1">
      <c r="A185" s="6"/>
      <c r="B185" s="10"/>
      <c r="C185" s="34"/>
      <c r="D185" s="34"/>
      <c r="E185" s="34"/>
      <c r="F185" s="36"/>
      <c r="G185" s="34"/>
      <c r="H185" s="34"/>
      <c r="I185" s="34"/>
      <c r="J185" s="34"/>
      <c r="K185" s="34"/>
      <c r="L185" s="34"/>
      <c r="M185" s="34"/>
      <c r="N185" s="29">
        <v>2146906</v>
      </c>
      <c r="O185" s="6" t="s">
        <v>1764</v>
      </c>
      <c r="P185" s="16">
        <v>0</v>
      </c>
      <c r="Q185" s="32">
        <v>0</v>
      </c>
      <c r="R185" s="32">
        <v>0</v>
      </c>
      <c r="S185" s="35">
        <v>0</v>
      </c>
      <c r="T185" s="35">
        <v>0</v>
      </c>
      <c r="U185" s="32">
        <v>0</v>
      </c>
      <c r="V185" s="32">
        <v>0</v>
      </c>
      <c r="W185" s="32">
        <v>0</v>
      </c>
      <c r="X185" s="6"/>
      <c r="Y185" s="10"/>
      <c r="Z185" s="36"/>
      <c r="AA185" s="34"/>
    </row>
    <row r="186" spans="1:27" s="1" customFormat="1" ht="18.75" customHeight="1">
      <c r="A186" s="6"/>
      <c r="B186" s="10"/>
      <c r="C186" s="34"/>
      <c r="D186" s="34"/>
      <c r="E186" s="34"/>
      <c r="F186" s="36"/>
      <c r="G186" s="34"/>
      <c r="H186" s="34"/>
      <c r="I186" s="34"/>
      <c r="J186" s="34"/>
      <c r="K186" s="34"/>
      <c r="L186" s="34"/>
      <c r="M186" s="34"/>
      <c r="N186" s="29">
        <v>2146907</v>
      </c>
      <c r="O186" s="6" t="s">
        <v>1765</v>
      </c>
      <c r="P186" s="16">
        <v>0</v>
      </c>
      <c r="Q186" s="32">
        <v>0</v>
      </c>
      <c r="R186" s="32">
        <v>0</v>
      </c>
      <c r="S186" s="35">
        <v>0</v>
      </c>
      <c r="T186" s="35">
        <v>0</v>
      </c>
      <c r="U186" s="32">
        <v>0</v>
      </c>
      <c r="V186" s="32">
        <v>0</v>
      </c>
      <c r="W186" s="32">
        <v>0</v>
      </c>
      <c r="X186" s="6"/>
      <c r="Y186" s="10"/>
      <c r="Z186" s="36"/>
      <c r="AA186" s="34"/>
    </row>
    <row r="187" spans="1:27" s="1" customFormat="1" ht="18.75" customHeight="1">
      <c r="A187" s="6"/>
      <c r="B187" s="10"/>
      <c r="C187" s="34"/>
      <c r="D187" s="34"/>
      <c r="E187" s="34"/>
      <c r="F187" s="36"/>
      <c r="G187" s="34"/>
      <c r="H187" s="34"/>
      <c r="I187" s="34"/>
      <c r="J187" s="34"/>
      <c r="K187" s="34"/>
      <c r="L187" s="34"/>
      <c r="M187" s="34"/>
      <c r="N187" s="29">
        <v>2146908</v>
      </c>
      <c r="O187" s="6" t="s">
        <v>1766</v>
      </c>
      <c r="P187" s="16">
        <v>0</v>
      </c>
      <c r="Q187" s="32">
        <v>0</v>
      </c>
      <c r="R187" s="32">
        <v>0</v>
      </c>
      <c r="S187" s="35">
        <v>0</v>
      </c>
      <c r="T187" s="35">
        <v>0</v>
      </c>
      <c r="U187" s="32">
        <v>0</v>
      </c>
      <c r="V187" s="32">
        <v>0</v>
      </c>
      <c r="W187" s="32">
        <v>0</v>
      </c>
      <c r="X187" s="6"/>
      <c r="Y187" s="10"/>
      <c r="Z187" s="36"/>
      <c r="AA187" s="34"/>
    </row>
    <row r="188" spans="1:27" s="1" customFormat="1" ht="18.75" customHeight="1">
      <c r="A188" s="6"/>
      <c r="B188" s="10"/>
      <c r="C188" s="33"/>
      <c r="D188" s="34"/>
      <c r="E188" s="34"/>
      <c r="F188" s="33"/>
      <c r="G188" s="34"/>
      <c r="H188" s="34"/>
      <c r="I188" s="34"/>
      <c r="J188" s="34"/>
      <c r="K188" s="34"/>
      <c r="L188" s="34"/>
      <c r="M188" s="34"/>
      <c r="N188" s="29">
        <v>2146999</v>
      </c>
      <c r="O188" s="6" t="s">
        <v>1767</v>
      </c>
      <c r="P188" s="35">
        <v>0</v>
      </c>
      <c r="Q188" s="32">
        <v>0</v>
      </c>
      <c r="R188" s="32">
        <v>0</v>
      </c>
      <c r="S188" s="35">
        <v>0</v>
      </c>
      <c r="T188" s="35">
        <v>0</v>
      </c>
      <c r="U188" s="32">
        <v>0</v>
      </c>
      <c r="V188" s="32">
        <v>0</v>
      </c>
      <c r="W188" s="32">
        <v>0</v>
      </c>
      <c r="X188" s="6"/>
      <c r="Y188" s="10"/>
      <c r="Z188" s="36"/>
      <c r="AA188" s="34"/>
    </row>
    <row r="189" spans="1:27" s="1" customFormat="1" ht="18.75" customHeight="1">
      <c r="A189" s="6">
        <v>1030118</v>
      </c>
      <c r="B189" s="10" t="s">
        <v>1768</v>
      </c>
      <c r="C189" s="16">
        <v>0</v>
      </c>
      <c r="D189" s="30">
        <v>0</v>
      </c>
      <c r="E189" s="30">
        <v>0</v>
      </c>
      <c r="F189" s="16">
        <v>0</v>
      </c>
      <c r="G189" s="31">
        <v>0</v>
      </c>
      <c r="H189" s="16">
        <v>0</v>
      </c>
      <c r="I189" s="16">
        <v>0</v>
      </c>
      <c r="J189" s="16">
        <v>0</v>
      </c>
      <c r="K189" s="32">
        <v>0</v>
      </c>
      <c r="L189" s="32">
        <v>0</v>
      </c>
      <c r="M189" s="32">
        <v>0</v>
      </c>
      <c r="N189" s="29"/>
      <c r="O189" s="10" t="s">
        <v>1769</v>
      </c>
      <c r="P189" s="5">
        <f t="shared" ref="P189:W189" si="46">SUM(P190,P197,P198)</f>
        <v>0</v>
      </c>
      <c r="Q189" s="28">
        <f t="shared" si="46"/>
        <v>0</v>
      </c>
      <c r="R189" s="28">
        <f t="shared" si="46"/>
        <v>0</v>
      </c>
      <c r="S189" s="5">
        <f t="shared" si="46"/>
        <v>0</v>
      </c>
      <c r="T189" s="5">
        <f t="shared" si="46"/>
        <v>0</v>
      </c>
      <c r="U189" s="28">
        <f t="shared" si="46"/>
        <v>0</v>
      </c>
      <c r="V189" s="28">
        <f t="shared" si="46"/>
        <v>0</v>
      </c>
      <c r="W189" s="28">
        <f t="shared" si="46"/>
        <v>0</v>
      </c>
      <c r="X189" s="6">
        <v>1030118</v>
      </c>
      <c r="Y189" s="10" t="s">
        <v>1770</v>
      </c>
      <c r="Z189" s="16">
        <v>0</v>
      </c>
      <c r="AA189" s="5">
        <f>SUM(C189:M189)-SUM(P189:W189)-Z189-I189</f>
        <v>0</v>
      </c>
    </row>
    <row r="190" spans="1:27" s="1" customFormat="1" ht="18.75" customHeight="1">
      <c r="A190" s="6"/>
      <c r="B190" s="10"/>
      <c r="C190" s="33"/>
      <c r="D190" s="34"/>
      <c r="E190" s="34"/>
      <c r="F190" s="33"/>
      <c r="G190" s="34"/>
      <c r="H190" s="34"/>
      <c r="I190" s="34"/>
      <c r="J190" s="34"/>
      <c r="K190" s="34" t="s">
        <v>1771</v>
      </c>
      <c r="L190" s="34"/>
      <c r="M190" s="34"/>
      <c r="N190" s="29">
        <v>21560</v>
      </c>
      <c r="O190" s="10" t="s">
        <v>1772</v>
      </c>
      <c r="P190" s="5">
        <f t="shared" ref="P190:W190" si="47">SUM(P191:P196)</f>
        <v>0</v>
      </c>
      <c r="Q190" s="28">
        <f t="shared" si="47"/>
        <v>0</v>
      </c>
      <c r="R190" s="28">
        <f t="shared" si="47"/>
        <v>0</v>
      </c>
      <c r="S190" s="5">
        <f t="shared" si="47"/>
        <v>0</v>
      </c>
      <c r="T190" s="5">
        <f t="shared" si="47"/>
        <v>0</v>
      </c>
      <c r="U190" s="28">
        <f t="shared" si="47"/>
        <v>0</v>
      </c>
      <c r="V190" s="28">
        <f t="shared" si="47"/>
        <v>0</v>
      </c>
      <c r="W190" s="28">
        <f t="shared" si="47"/>
        <v>0</v>
      </c>
      <c r="X190" s="6"/>
      <c r="Y190" s="10"/>
      <c r="Z190" s="36"/>
      <c r="AA190" s="33"/>
    </row>
    <row r="191" spans="1:27" s="1" customFormat="1" ht="18.75" customHeight="1">
      <c r="A191" s="6"/>
      <c r="B191" s="10"/>
      <c r="C191" s="33"/>
      <c r="D191" s="34"/>
      <c r="E191" s="34"/>
      <c r="F191" s="33"/>
      <c r="G191" s="34"/>
      <c r="H191" s="34"/>
      <c r="I191" s="34"/>
      <c r="J191" s="34"/>
      <c r="K191" s="34"/>
      <c r="L191" s="34"/>
      <c r="M191" s="34"/>
      <c r="N191" s="29">
        <v>2156001</v>
      </c>
      <c r="O191" s="6" t="s">
        <v>1773</v>
      </c>
      <c r="P191" s="16">
        <v>0</v>
      </c>
      <c r="Q191" s="32">
        <v>0</v>
      </c>
      <c r="R191" s="32">
        <v>0</v>
      </c>
      <c r="S191" s="35">
        <v>0</v>
      </c>
      <c r="T191" s="35">
        <v>0</v>
      </c>
      <c r="U191" s="32">
        <v>0</v>
      </c>
      <c r="V191" s="32">
        <v>0</v>
      </c>
      <c r="W191" s="32">
        <v>0</v>
      </c>
      <c r="X191" s="6"/>
      <c r="Y191" s="10"/>
      <c r="Z191" s="36"/>
      <c r="AA191" s="33"/>
    </row>
    <row r="192" spans="1:27" s="1" customFormat="1" ht="18.75" customHeight="1">
      <c r="A192" s="6"/>
      <c r="B192" s="10"/>
      <c r="C192" s="33"/>
      <c r="D192" s="34"/>
      <c r="E192" s="34"/>
      <c r="F192" s="33"/>
      <c r="G192" s="34"/>
      <c r="H192" s="34"/>
      <c r="I192" s="34"/>
      <c r="J192" s="34"/>
      <c r="K192" s="34"/>
      <c r="L192" s="34"/>
      <c r="M192" s="34"/>
      <c r="N192" s="29">
        <v>2156002</v>
      </c>
      <c r="O192" s="6" t="s">
        <v>1774</v>
      </c>
      <c r="P192" s="16">
        <v>0</v>
      </c>
      <c r="Q192" s="32">
        <v>0</v>
      </c>
      <c r="R192" s="32">
        <v>0</v>
      </c>
      <c r="S192" s="35">
        <v>0</v>
      </c>
      <c r="T192" s="35">
        <v>0</v>
      </c>
      <c r="U192" s="32">
        <v>0</v>
      </c>
      <c r="V192" s="32">
        <v>0</v>
      </c>
      <c r="W192" s="32">
        <v>0</v>
      </c>
      <c r="X192" s="6"/>
      <c r="Y192" s="10"/>
      <c r="Z192" s="36"/>
      <c r="AA192" s="33"/>
    </row>
    <row r="193" spans="1:27" s="1" customFormat="1" ht="18.75" customHeight="1">
      <c r="A193" s="6"/>
      <c r="B193" s="10"/>
      <c r="C193" s="33"/>
      <c r="D193" s="34"/>
      <c r="E193" s="34"/>
      <c r="F193" s="33"/>
      <c r="G193" s="34"/>
      <c r="H193" s="34"/>
      <c r="I193" s="34"/>
      <c r="J193" s="34"/>
      <c r="K193" s="34"/>
      <c r="L193" s="34"/>
      <c r="M193" s="34"/>
      <c r="N193" s="29">
        <v>2156003</v>
      </c>
      <c r="O193" s="6" t="s">
        <v>1775</v>
      </c>
      <c r="P193" s="16">
        <v>0</v>
      </c>
      <c r="Q193" s="32">
        <v>0</v>
      </c>
      <c r="R193" s="32">
        <v>0</v>
      </c>
      <c r="S193" s="35">
        <v>0</v>
      </c>
      <c r="T193" s="35">
        <v>0</v>
      </c>
      <c r="U193" s="32">
        <v>0</v>
      </c>
      <c r="V193" s="32">
        <v>0</v>
      </c>
      <c r="W193" s="32">
        <v>0</v>
      </c>
      <c r="X193" s="6"/>
      <c r="Y193" s="10"/>
      <c r="Z193" s="36"/>
      <c r="AA193" s="33"/>
    </row>
    <row r="194" spans="1:27" s="1" customFormat="1" ht="18.75" customHeight="1">
      <c r="A194" s="6"/>
      <c r="B194" s="10"/>
      <c r="C194" s="33"/>
      <c r="D194" s="34"/>
      <c r="E194" s="34"/>
      <c r="F194" s="33"/>
      <c r="G194" s="34"/>
      <c r="H194" s="34"/>
      <c r="I194" s="34"/>
      <c r="J194" s="34"/>
      <c r="K194" s="34"/>
      <c r="L194" s="34"/>
      <c r="M194" s="34"/>
      <c r="N194" s="29">
        <v>2156004</v>
      </c>
      <c r="O194" s="6" t="s">
        <v>1776</v>
      </c>
      <c r="P194" s="16">
        <v>0</v>
      </c>
      <c r="Q194" s="32">
        <v>0</v>
      </c>
      <c r="R194" s="32">
        <v>0</v>
      </c>
      <c r="S194" s="35">
        <v>0</v>
      </c>
      <c r="T194" s="35">
        <v>0</v>
      </c>
      <c r="U194" s="32">
        <v>0</v>
      </c>
      <c r="V194" s="32">
        <v>0</v>
      </c>
      <c r="W194" s="32">
        <v>0</v>
      </c>
      <c r="X194" s="6"/>
      <c r="Y194" s="10"/>
      <c r="Z194" s="36"/>
      <c r="AA194" s="33"/>
    </row>
    <row r="195" spans="1:27" s="1" customFormat="1" ht="18.75" customHeight="1">
      <c r="A195" s="6"/>
      <c r="B195" s="10"/>
      <c r="C195" s="33"/>
      <c r="D195" s="34"/>
      <c r="E195" s="34"/>
      <c r="F195" s="33"/>
      <c r="G195" s="34"/>
      <c r="H195" s="34"/>
      <c r="I195" s="34"/>
      <c r="J195" s="34"/>
      <c r="K195" s="34"/>
      <c r="L195" s="34"/>
      <c r="M195" s="34"/>
      <c r="N195" s="29">
        <v>2156005</v>
      </c>
      <c r="O195" s="6" t="s">
        <v>1777</v>
      </c>
      <c r="P195" s="16">
        <v>0</v>
      </c>
      <c r="Q195" s="32">
        <v>0</v>
      </c>
      <c r="R195" s="32">
        <v>0</v>
      </c>
      <c r="S195" s="35">
        <v>0</v>
      </c>
      <c r="T195" s="35">
        <v>0</v>
      </c>
      <c r="U195" s="32">
        <v>0</v>
      </c>
      <c r="V195" s="32">
        <v>0</v>
      </c>
      <c r="W195" s="32">
        <v>0</v>
      </c>
      <c r="X195" s="6"/>
      <c r="Y195" s="10"/>
      <c r="Z195" s="36"/>
      <c r="AA195" s="33"/>
    </row>
    <row r="196" spans="1:27" s="1" customFormat="1" ht="18.75" customHeight="1">
      <c r="A196" s="6"/>
      <c r="B196" s="10"/>
      <c r="C196" s="33"/>
      <c r="D196" s="34"/>
      <c r="E196" s="34"/>
      <c r="F196" s="33"/>
      <c r="G196" s="34"/>
      <c r="H196" s="34"/>
      <c r="I196" s="34"/>
      <c r="J196" s="34"/>
      <c r="K196" s="34"/>
      <c r="L196" s="34"/>
      <c r="M196" s="34"/>
      <c r="N196" s="29">
        <v>2156099</v>
      </c>
      <c r="O196" s="6" t="s">
        <v>1778</v>
      </c>
      <c r="P196" s="16">
        <v>0</v>
      </c>
      <c r="Q196" s="32">
        <v>0</v>
      </c>
      <c r="R196" s="32">
        <v>0</v>
      </c>
      <c r="S196" s="35">
        <v>0</v>
      </c>
      <c r="T196" s="35">
        <v>0</v>
      </c>
      <c r="U196" s="32">
        <v>0</v>
      </c>
      <c r="V196" s="32">
        <v>0</v>
      </c>
      <c r="W196" s="32">
        <v>0</v>
      </c>
      <c r="X196" s="6"/>
      <c r="Y196" s="10"/>
      <c r="Z196" s="36"/>
      <c r="AA196" s="33"/>
    </row>
    <row r="197" spans="1:27" s="1" customFormat="1" ht="18.75" customHeight="1">
      <c r="A197" s="6"/>
      <c r="B197" s="10"/>
      <c r="C197" s="33"/>
      <c r="D197" s="34"/>
      <c r="E197" s="34"/>
      <c r="F197" s="33"/>
      <c r="G197" s="34"/>
      <c r="H197" s="34"/>
      <c r="I197" s="34"/>
      <c r="J197" s="34"/>
      <c r="K197" s="34"/>
      <c r="L197" s="34"/>
      <c r="M197" s="34"/>
      <c r="N197" s="29">
        <v>2320403</v>
      </c>
      <c r="O197" s="10" t="s">
        <v>1779</v>
      </c>
      <c r="P197" s="16">
        <v>0</v>
      </c>
      <c r="Q197" s="32">
        <v>0</v>
      </c>
      <c r="R197" s="32">
        <v>0</v>
      </c>
      <c r="S197" s="35">
        <v>0</v>
      </c>
      <c r="T197" s="35">
        <v>0</v>
      </c>
      <c r="U197" s="32">
        <v>0</v>
      </c>
      <c r="V197" s="32">
        <v>0</v>
      </c>
      <c r="W197" s="32">
        <v>0</v>
      </c>
      <c r="X197" s="6"/>
      <c r="Y197" s="10"/>
      <c r="Z197" s="36"/>
      <c r="AA197" s="33"/>
    </row>
    <row r="198" spans="1:27" s="1" customFormat="1" ht="18.75" customHeight="1">
      <c r="A198" s="6"/>
      <c r="B198" s="10"/>
      <c r="C198" s="33"/>
      <c r="D198" s="34"/>
      <c r="E198" s="34"/>
      <c r="F198" s="33"/>
      <c r="G198" s="34"/>
      <c r="H198" s="34"/>
      <c r="I198" s="34"/>
      <c r="J198" s="34"/>
      <c r="K198" s="34"/>
      <c r="L198" s="34"/>
      <c r="M198" s="34"/>
      <c r="N198" s="29">
        <v>2330403</v>
      </c>
      <c r="O198" s="10" t="s">
        <v>1780</v>
      </c>
      <c r="P198" s="35">
        <v>0</v>
      </c>
      <c r="Q198" s="32">
        <v>0</v>
      </c>
      <c r="R198" s="32">
        <v>0</v>
      </c>
      <c r="S198" s="35">
        <v>0</v>
      </c>
      <c r="T198" s="35">
        <v>0</v>
      </c>
      <c r="U198" s="32">
        <v>0</v>
      </c>
      <c r="V198" s="32">
        <v>0</v>
      </c>
      <c r="W198" s="32">
        <v>0</v>
      </c>
      <c r="X198" s="6"/>
      <c r="Y198" s="10"/>
      <c r="Z198" s="36"/>
      <c r="AA198" s="33"/>
    </row>
    <row r="199" spans="1:27" s="1" customFormat="1" ht="18.75" customHeight="1">
      <c r="A199" s="6">
        <v>1030119</v>
      </c>
      <c r="B199" s="10" t="s">
        <v>1781</v>
      </c>
      <c r="C199" s="16">
        <v>0</v>
      </c>
      <c r="D199" s="30">
        <v>0</v>
      </c>
      <c r="E199" s="30">
        <v>0</v>
      </c>
      <c r="F199" s="16">
        <v>0</v>
      </c>
      <c r="G199" s="31">
        <v>0</v>
      </c>
      <c r="H199" s="16">
        <v>0</v>
      </c>
      <c r="I199" s="16">
        <v>0</v>
      </c>
      <c r="J199" s="16">
        <v>0</v>
      </c>
      <c r="K199" s="32">
        <v>0</v>
      </c>
      <c r="L199" s="32">
        <v>0</v>
      </c>
      <c r="M199" s="32">
        <v>0</v>
      </c>
      <c r="N199" s="29"/>
      <c r="O199" s="10" t="s">
        <v>1782</v>
      </c>
      <c r="P199" s="5">
        <f t="shared" ref="P199:W199" si="48">SUM(P200,P206,P207)</f>
        <v>0</v>
      </c>
      <c r="Q199" s="28">
        <f t="shared" si="48"/>
        <v>0</v>
      </c>
      <c r="R199" s="28">
        <f t="shared" si="48"/>
        <v>0</v>
      </c>
      <c r="S199" s="5">
        <f t="shared" si="48"/>
        <v>0</v>
      </c>
      <c r="T199" s="5">
        <f t="shared" si="48"/>
        <v>0</v>
      </c>
      <c r="U199" s="28">
        <f t="shared" si="48"/>
        <v>0</v>
      </c>
      <c r="V199" s="28">
        <f t="shared" si="48"/>
        <v>0</v>
      </c>
      <c r="W199" s="28">
        <f t="shared" si="48"/>
        <v>0</v>
      </c>
      <c r="X199" s="6">
        <v>1030119</v>
      </c>
      <c r="Y199" s="10" t="s">
        <v>1783</v>
      </c>
      <c r="Z199" s="16">
        <v>0</v>
      </c>
      <c r="AA199" s="5">
        <f>SUM(C199:M199)-SUM(P199:W199)-Z199-I199</f>
        <v>0</v>
      </c>
    </row>
    <row r="200" spans="1:27" s="1" customFormat="1" ht="18.75" customHeight="1">
      <c r="A200" s="6"/>
      <c r="B200" s="10"/>
      <c r="C200" s="33"/>
      <c r="D200" s="34"/>
      <c r="E200" s="34"/>
      <c r="F200" s="33"/>
      <c r="G200" s="34"/>
      <c r="H200" s="34"/>
      <c r="I200" s="34"/>
      <c r="J200" s="34"/>
      <c r="K200" s="34"/>
      <c r="L200" s="34"/>
      <c r="M200" s="34"/>
      <c r="N200" s="29">
        <v>21561</v>
      </c>
      <c r="O200" s="10" t="s">
        <v>1784</v>
      </c>
      <c r="P200" s="5">
        <f t="shared" ref="P200:W200" si="49">SUM(P201:P205)</f>
        <v>0</v>
      </c>
      <c r="Q200" s="28">
        <f t="shared" si="49"/>
        <v>0</v>
      </c>
      <c r="R200" s="28">
        <f t="shared" si="49"/>
        <v>0</v>
      </c>
      <c r="S200" s="5">
        <f t="shared" si="49"/>
        <v>0</v>
      </c>
      <c r="T200" s="5">
        <f t="shared" si="49"/>
        <v>0</v>
      </c>
      <c r="U200" s="28">
        <f t="shared" si="49"/>
        <v>0</v>
      </c>
      <c r="V200" s="28">
        <f t="shared" si="49"/>
        <v>0</v>
      </c>
      <c r="W200" s="28">
        <f t="shared" si="49"/>
        <v>0</v>
      </c>
      <c r="X200" s="6"/>
      <c r="Y200" s="10"/>
      <c r="Z200" s="36"/>
      <c r="AA200" s="33"/>
    </row>
    <row r="201" spans="1:27" s="1" customFormat="1" ht="18.75" customHeight="1">
      <c r="A201" s="6"/>
      <c r="B201" s="10"/>
      <c r="C201" s="33"/>
      <c r="D201" s="34"/>
      <c r="E201" s="34"/>
      <c r="F201" s="33"/>
      <c r="G201" s="34"/>
      <c r="H201" s="34"/>
      <c r="I201" s="34"/>
      <c r="J201" s="34"/>
      <c r="K201" s="34"/>
      <c r="L201" s="34"/>
      <c r="M201" s="34"/>
      <c r="N201" s="29">
        <v>2156101</v>
      </c>
      <c r="O201" s="6" t="s">
        <v>1785</v>
      </c>
      <c r="P201" s="16">
        <v>0</v>
      </c>
      <c r="Q201" s="32">
        <v>0</v>
      </c>
      <c r="R201" s="32">
        <v>0</v>
      </c>
      <c r="S201" s="35">
        <v>0</v>
      </c>
      <c r="T201" s="35">
        <v>0</v>
      </c>
      <c r="U201" s="32">
        <v>0</v>
      </c>
      <c r="V201" s="32">
        <v>0</v>
      </c>
      <c r="W201" s="32">
        <v>0</v>
      </c>
      <c r="X201" s="6"/>
      <c r="Y201" s="10"/>
      <c r="Z201" s="36"/>
      <c r="AA201" s="33"/>
    </row>
    <row r="202" spans="1:27" s="1" customFormat="1" ht="18.75" customHeight="1">
      <c r="A202" s="6"/>
      <c r="B202" s="10"/>
      <c r="C202" s="33"/>
      <c r="D202" s="34"/>
      <c r="E202" s="34"/>
      <c r="F202" s="33"/>
      <c r="G202" s="34"/>
      <c r="H202" s="34"/>
      <c r="I202" s="34"/>
      <c r="J202" s="34"/>
      <c r="K202" s="34"/>
      <c r="L202" s="34"/>
      <c r="M202" s="34"/>
      <c r="N202" s="29">
        <v>2156102</v>
      </c>
      <c r="O202" s="6" t="s">
        <v>1786</v>
      </c>
      <c r="P202" s="16">
        <v>0</v>
      </c>
      <c r="Q202" s="32">
        <v>0</v>
      </c>
      <c r="R202" s="32">
        <v>0</v>
      </c>
      <c r="S202" s="35">
        <v>0</v>
      </c>
      <c r="T202" s="35">
        <v>0</v>
      </c>
      <c r="U202" s="32">
        <v>0</v>
      </c>
      <c r="V202" s="32">
        <v>0</v>
      </c>
      <c r="W202" s="32">
        <v>0</v>
      </c>
      <c r="X202" s="6"/>
      <c r="Y202" s="10"/>
      <c r="Z202" s="36"/>
      <c r="AA202" s="33"/>
    </row>
    <row r="203" spans="1:27" s="1" customFormat="1" ht="18.75" customHeight="1">
      <c r="A203" s="6"/>
      <c r="B203" s="10"/>
      <c r="C203" s="33"/>
      <c r="D203" s="34"/>
      <c r="E203" s="34"/>
      <c r="F203" s="33"/>
      <c r="G203" s="34"/>
      <c r="H203" s="34"/>
      <c r="I203" s="34"/>
      <c r="J203" s="34"/>
      <c r="K203" s="34"/>
      <c r="L203" s="34"/>
      <c r="M203" s="34"/>
      <c r="N203" s="29">
        <v>2156103</v>
      </c>
      <c r="O203" s="6" t="s">
        <v>1787</v>
      </c>
      <c r="P203" s="16">
        <v>0</v>
      </c>
      <c r="Q203" s="32">
        <v>0</v>
      </c>
      <c r="R203" s="32">
        <v>0</v>
      </c>
      <c r="S203" s="35">
        <v>0</v>
      </c>
      <c r="T203" s="35">
        <v>0</v>
      </c>
      <c r="U203" s="32">
        <v>0</v>
      </c>
      <c r="V203" s="32">
        <v>0</v>
      </c>
      <c r="W203" s="32">
        <v>0</v>
      </c>
      <c r="X203" s="6"/>
      <c r="Y203" s="10"/>
      <c r="Z203" s="36"/>
      <c r="AA203" s="33"/>
    </row>
    <row r="204" spans="1:27" s="1" customFormat="1" ht="18.75" customHeight="1">
      <c r="A204" s="6"/>
      <c r="B204" s="10"/>
      <c r="C204" s="33"/>
      <c r="D204" s="34"/>
      <c r="E204" s="34"/>
      <c r="F204" s="33"/>
      <c r="G204" s="34"/>
      <c r="H204" s="34"/>
      <c r="I204" s="34"/>
      <c r="J204" s="34"/>
      <c r="K204" s="34"/>
      <c r="L204" s="34"/>
      <c r="M204" s="34"/>
      <c r="N204" s="29">
        <v>2156104</v>
      </c>
      <c r="O204" s="6" t="s">
        <v>1788</v>
      </c>
      <c r="P204" s="16">
        <v>0</v>
      </c>
      <c r="Q204" s="32">
        <v>0</v>
      </c>
      <c r="R204" s="32">
        <v>0</v>
      </c>
      <c r="S204" s="35">
        <v>0</v>
      </c>
      <c r="T204" s="35">
        <v>0</v>
      </c>
      <c r="U204" s="32">
        <v>0</v>
      </c>
      <c r="V204" s="32">
        <v>0</v>
      </c>
      <c r="W204" s="32">
        <v>0</v>
      </c>
      <c r="X204" s="6"/>
      <c r="Y204" s="10"/>
      <c r="Z204" s="36"/>
      <c r="AA204" s="33"/>
    </row>
    <row r="205" spans="1:27" s="1" customFormat="1" ht="18.75" customHeight="1">
      <c r="A205" s="6"/>
      <c r="B205" s="10"/>
      <c r="C205" s="33"/>
      <c r="D205" s="34"/>
      <c r="E205" s="34"/>
      <c r="F205" s="33"/>
      <c r="G205" s="34"/>
      <c r="H205" s="34"/>
      <c r="I205" s="34"/>
      <c r="J205" s="34"/>
      <c r="K205" s="34"/>
      <c r="L205" s="34"/>
      <c r="M205" s="34"/>
      <c r="N205" s="29">
        <v>2156199</v>
      </c>
      <c r="O205" s="6" t="s">
        <v>1789</v>
      </c>
      <c r="P205" s="16">
        <v>0</v>
      </c>
      <c r="Q205" s="32">
        <v>0</v>
      </c>
      <c r="R205" s="32">
        <v>0</v>
      </c>
      <c r="S205" s="35">
        <v>0</v>
      </c>
      <c r="T205" s="35">
        <v>0</v>
      </c>
      <c r="U205" s="32">
        <v>0</v>
      </c>
      <c r="V205" s="32">
        <v>0</v>
      </c>
      <c r="W205" s="32">
        <v>0</v>
      </c>
      <c r="X205" s="6"/>
      <c r="Y205" s="10"/>
      <c r="Z205" s="36"/>
      <c r="AA205" s="33"/>
    </row>
    <row r="206" spans="1:27" s="1" customFormat="1" ht="18.75" customHeight="1">
      <c r="A206" s="6"/>
      <c r="B206" s="10"/>
      <c r="C206" s="33"/>
      <c r="D206" s="34"/>
      <c r="E206" s="34"/>
      <c r="F206" s="33"/>
      <c r="G206" s="34"/>
      <c r="H206" s="34"/>
      <c r="I206" s="34"/>
      <c r="J206" s="34"/>
      <c r="K206" s="34"/>
      <c r="L206" s="34"/>
      <c r="M206" s="34"/>
      <c r="N206" s="29">
        <v>2320404</v>
      </c>
      <c r="O206" s="10" t="s">
        <v>1790</v>
      </c>
      <c r="P206" s="16">
        <v>0</v>
      </c>
      <c r="Q206" s="32">
        <v>0</v>
      </c>
      <c r="R206" s="32">
        <v>0</v>
      </c>
      <c r="S206" s="35">
        <v>0</v>
      </c>
      <c r="T206" s="35">
        <v>0</v>
      </c>
      <c r="U206" s="32">
        <v>0</v>
      </c>
      <c r="V206" s="32">
        <v>0</v>
      </c>
      <c r="W206" s="32">
        <v>0</v>
      </c>
      <c r="X206" s="6"/>
      <c r="Y206" s="10"/>
      <c r="Z206" s="36"/>
      <c r="AA206" s="33"/>
    </row>
    <row r="207" spans="1:27" s="1" customFormat="1" ht="18.75" customHeight="1">
      <c r="A207" s="6"/>
      <c r="B207" s="10"/>
      <c r="C207" s="33"/>
      <c r="D207" s="34"/>
      <c r="E207" s="34"/>
      <c r="F207" s="33"/>
      <c r="G207" s="34"/>
      <c r="H207" s="34"/>
      <c r="I207" s="34"/>
      <c r="J207" s="34"/>
      <c r="K207" s="34"/>
      <c r="L207" s="34"/>
      <c r="M207" s="34"/>
      <c r="N207" s="29">
        <v>2330404</v>
      </c>
      <c r="O207" s="10" t="s">
        <v>1791</v>
      </c>
      <c r="P207" s="35">
        <v>0</v>
      </c>
      <c r="Q207" s="32">
        <v>0</v>
      </c>
      <c r="R207" s="32">
        <v>0</v>
      </c>
      <c r="S207" s="35">
        <v>0</v>
      </c>
      <c r="T207" s="35">
        <v>0</v>
      </c>
      <c r="U207" s="32">
        <v>0</v>
      </c>
      <c r="V207" s="32">
        <v>0</v>
      </c>
      <c r="W207" s="32">
        <v>0</v>
      </c>
      <c r="X207" s="6"/>
      <c r="Y207" s="10"/>
      <c r="Z207" s="36"/>
      <c r="AA207" s="33"/>
    </row>
    <row r="208" spans="1:27" s="1" customFormat="1" ht="18.75" customHeight="1">
      <c r="A208" s="6">
        <v>1030102</v>
      </c>
      <c r="B208" s="10" t="s">
        <v>1792</v>
      </c>
      <c r="C208" s="5">
        <f t="shared" ref="C208:M208" si="50">SUM(C209:C210)</f>
        <v>0</v>
      </c>
      <c r="D208" s="5">
        <f t="shared" si="50"/>
        <v>0</v>
      </c>
      <c r="E208" s="5">
        <f t="shared" si="50"/>
        <v>0</v>
      </c>
      <c r="F208" s="5">
        <f t="shared" si="50"/>
        <v>0</v>
      </c>
      <c r="G208" s="28">
        <f t="shared" si="50"/>
        <v>0</v>
      </c>
      <c r="H208" s="5">
        <f t="shared" si="50"/>
        <v>0</v>
      </c>
      <c r="I208" s="5">
        <f t="shared" si="50"/>
        <v>0</v>
      </c>
      <c r="J208" s="5">
        <f t="shared" si="50"/>
        <v>0</v>
      </c>
      <c r="K208" s="28">
        <f t="shared" si="50"/>
        <v>0</v>
      </c>
      <c r="L208" s="28">
        <f t="shared" si="50"/>
        <v>0</v>
      </c>
      <c r="M208" s="28">
        <f t="shared" si="50"/>
        <v>0</v>
      </c>
      <c r="N208" s="29">
        <v>21562</v>
      </c>
      <c r="O208" s="10" t="s">
        <v>1793</v>
      </c>
      <c r="P208" s="5">
        <f t="shared" ref="P208:W208" si="51">SUM(P209:P211)</f>
        <v>0</v>
      </c>
      <c r="Q208" s="28">
        <f t="shared" si="51"/>
        <v>0</v>
      </c>
      <c r="R208" s="28">
        <f t="shared" si="51"/>
        <v>0</v>
      </c>
      <c r="S208" s="5">
        <f t="shared" si="51"/>
        <v>0</v>
      </c>
      <c r="T208" s="5">
        <f t="shared" si="51"/>
        <v>0</v>
      </c>
      <c r="U208" s="28">
        <f t="shared" si="51"/>
        <v>0</v>
      </c>
      <c r="V208" s="28">
        <f t="shared" si="51"/>
        <v>0</v>
      </c>
      <c r="W208" s="28">
        <f t="shared" si="51"/>
        <v>0</v>
      </c>
      <c r="X208" s="6">
        <v>1030102</v>
      </c>
      <c r="Y208" s="10" t="s">
        <v>1794</v>
      </c>
      <c r="Z208" s="5">
        <f>Z209+Z210</f>
        <v>0</v>
      </c>
      <c r="AA208" s="5">
        <f>SUM(C208:M208)-SUM(P208:W208)-Z208-I208</f>
        <v>0</v>
      </c>
    </row>
    <row r="209" spans="1:27" s="1" customFormat="1" ht="18.75" customHeight="1">
      <c r="A209" s="6">
        <v>103010201</v>
      </c>
      <c r="B209" s="6" t="s">
        <v>1795</v>
      </c>
      <c r="C209" s="16">
        <v>0</v>
      </c>
      <c r="D209" s="30">
        <v>0</v>
      </c>
      <c r="E209" s="30">
        <v>0</v>
      </c>
      <c r="F209" s="16">
        <v>0</v>
      </c>
      <c r="G209" s="35">
        <v>0</v>
      </c>
      <c r="H209" s="16">
        <v>0</v>
      </c>
      <c r="I209" s="16">
        <v>0</v>
      </c>
      <c r="J209" s="16">
        <v>0</v>
      </c>
      <c r="K209" s="32">
        <v>0</v>
      </c>
      <c r="L209" s="32">
        <v>0</v>
      </c>
      <c r="M209" s="32">
        <v>0</v>
      </c>
      <c r="N209" s="29">
        <v>2156201</v>
      </c>
      <c r="O209" s="6" t="s">
        <v>1796</v>
      </c>
      <c r="P209" s="16">
        <v>0</v>
      </c>
      <c r="Q209" s="32">
        <v>0</v>
      </c>
      <c r="R209" s="32">
        <v>0</v>
      </c>
      <c r="S209" s="35">
        <v>0</v>
      </c>
      <c r="T209" s="35">
        <v>0</v>
      </c>
      <c r="U209" s="32">
        <v>0</v>
      </c>
      <c r="V209" s="32">
        <v>0</v>
      </c>
      <c r="W209" s="32">
        <v>0</v>
      </c>
      <c r="X209" s="6">
        <v>103010201</v>
      </c>
      <c r="Y209" s="6" t="s">
        <v>1797</v>
      </c>
      <c r="Z209" s="16">
        <v>0</v>
      </c>
      <c r="AA209" s="16">
        <v>0</v>
      </c>
    </row>
    <row r="210" spans="1:27" s="1" customFormat="1" ht="18.75" customHeight="1">
      <c r="A210" s="6">
        <v>103010202</v>
      </c>
      <c r="B210" s="6" t="s">
        <v>1798</v>
      </c>
      <c r="C210" s="16">
        <v>0</v>
      </c>
      <c r="D210" s="30">
        <v>0</v>
      </c>
      <c r="E210" s="30">
        <v>0</v>
      </c>
      <c r="F210" s="16">
        <v>0</v>
      </c>
      <c r="G210" s="35">
        <v>0</v>
      </c>
      <c r="H210" s="16">
        <v>0</v>
      </c>
      <c r="I210" s="16">
        <v>0</v>
      </c>
      <c r="J210" s="16">
        <v>0</v>
      </c>
      <c r="K210" s="32">
        <v>0</v>
      </c>
      <c r="L210" s="32">
        <v>0</v>
      </c>
      <c r="M210" s="32">
        <v>0</v>
      </c>
      <c r="N210" s="29">
        <v>2156202</v>
      </c>
      <c r="O210" s="6" t="s">
        <v>1799</v>
      </c>
      <c r="P210" s="16">
        <v>0</v>
      </c>
      <c r="Q210" s="32">
        <v>0</v>
      </c>
      <c r="R210" s="32">
        <v>0</v>
      </c>
      <c r="S210" s="35">
        <v>0</v>
      </c>
      <c r="T210" s="35">
        <v>0</v>
      </c>
      <c r="U210" s="32">
        <v>0</v>
      </c>
      <c r="V210" s="32">
        <v>0</v>
      </c>
      <c r="W210" s="32">
        <v>0</v>
      </c>
      <c r="X210" s="6">
        <v>103010202</v>
      </c>
      <c r="Y210" s="6" t="s">
        <v>1800</v>
      </c>
      <c r="Z210" s="16">
        <v>0</v>
      </c>
      <c r="AA210" s="16">
        <v>0</v>
      </c>
    </row>
    <row r="211" spans="1:27" s="1" customFormat="1" ht="18.75" customHeight="1">
      <c r="A211" s="6"/>
      <c r="B211" s="10"/>
      <c r="C211" s="33"/>
      <c r="D211" s="34"/>
      <c r="E211" s="34"/>
      <c r="F211" s="33"/>
      <c r="G211" s="34"/>
      <c r="H211" s="34"/>
      <c r="I211" s="34"/>
      <c r="J211" s="34"/>
      <c r="K211" s="34"/>
      <c r="L211" s="34"/>
      <c r="M211" s="34"/>
      <c r="N211" s="29">
        <v>2156299</v>
      </c>
      <c r="O211" s="6" t="s">
        <v>1801</v>
      </c>
      <c r="P211" s="35">
        <v>0</v>
      </c>
      <c r="Q211" s="32">
        <v>0</v>
      </c>
      <c r="R211" s="32">
        <v>0</v>
      </c>
      <c r="S211" s="35">
        <v>0</v>
      </c>
      <c r="T211" s="35">
        <v>0</v>
      </c>
      <c r="U211" s="32">
        <v>0</v>
      </c>
      <c r="V211" s="32">
        <v>0</v>
      </c>
      <c r="W211" s="32">
        <v>0</v>
      </c>
      <c r="X211" s="6"/>
      <c r="Y211" s="6"/>
      <c r="Z211" s="36"/>
      <c r="AA211" s="33"/>
    </row>
    <row r="212" spans="1:27" s="1" customFormat="1" ht="18.75" customHeight="1">
      <c r="A212" s="6">
        <v>1030121</v>
      </c>
      <c r="B212" s="10" t="s">
        <v>1802</v>
      </c>
      <c r="C212" s="16">
        <v>0</v>
      </c>
      <c r="D212" s="30">
        <v>0</v>
      </c>
      <c r="E212" s="30">
        <v>0</v>
      </c>
      <c r="F212" s="16">
        <v>0</v>
      </c>
      <c r="G212" s="31">
        <v>0</v>
      </c>
      <c r="H212" s="16">
        <v>0</v>
      </c>
      <c r="I212" s="16">
        <v>0</v>
      </c>
      <c r="J212" s="16">
        <v>0</v>
      </c>
      <c r="K212" s="32">
        <v>0</v>
      </c>
      <c r="L212" s="32">
        <v>0</v>
      </c>
      <c r="M212" s="32">
        <v>0</v>
      </c>
      <c r="N212" s="29">
        <v>21660</v>
      </c>
      <c r="O212" s="10" t="s">
        <v>1803</v>
      </c>
      <c r="P212" s="5">
        <f t="shared" ref="P212:W212" si="52">SUM(P213:P217)</f>
        <v>0</v>
      </c>
      <c r="Q212" s="28">
        <f t="shared" si="52"/>
        <v>0</v>
      </c>
      <c r="R212" s="28">
        <f t="shared" si="52"/>
        <v>0</v>
      </c>
      <c r="S212" s="5">
        <f t="shared" si="52"/>
        <v>0</v>
      </c>
      <c r="T212" s="5">
        <f t="shared" si="52"/>
        <v>0</v>
      </c>
      <c r="U212" s="28">
        <f t="shared" si="52"/>
        <v>0</v>
      </c>
      <c r="V212" s="28">
        <f t="shared" si="52"/>
        <v>0</v>
      </c>
      <c r="W212" s="28">
        <f t="shared" si="52"/>
        <v>0</v>
      </c>
      <c r="X212" s="6">
        <v>1030121</v>
      </c>
      <c r="Y212" s="10" t="s">
        <v>1804</v>
      </c>
      <c r="Z212" s="16">
        <v>0</v>
      </c>
      <c r="AA212" s="5">
        <f>SUM(C212:M212)-SUM(P212:W212)-Z212-I212</f>
        <v>0</v>
      </c>
    </row>
    <row r="213" spans="1:27" s="1" customFormat="1" ht="18.75" customHeight="1">
      <c r="A213" s="6"/>
      <c r="B213" s="10"/>
      <c r="C213" s="33"/>
      <c r="D213" s="34"/>
      <c r="E213" s="34"/>
      <c r="F213" s="33"/>
      <c r="G213" s="34"/>
      <c r="H213" s="34"/>
      <c r="I213" s="34"/>
      <c r="J213" s="34"/>
      <c r="K213" s="34"/>
      <c r="L213" s="34"/>
      <c r="M213" s="34"/>
      <c r="N213" s="29">
        <v>2166001</v>
      </c>
      <c r="O213" s="6" t="s">
        <v>1805</v>
      </c>
      <c r="P213" s="16">
        <v>0</v>
      </c>
      <c r="Q213" s="32">
        <v>0</v>
      </c>
      <c r="R213" s="32">
        <v>0</v>
      </c>
      <c r="S213" s="35">
        <v>0</v>
      </c>
      <c r="T213" s="35">
        <v>0</v>
      </c>
      <c r="U213" s="32">
        <v>0</v>
      </c>
      <c r="V213" s="32">
        <v>0</v>
      </c>
      <c r="W213" s="32">
        <v>0</v>
      </c>
      <c r="X213" s="6"/>
      <c r="Y213" s="10"/>
      <c r="Z213" s="36"/>
      <c r="AA213" s="33"/>
    </row>
    <row r="214" spans="1:27" s="1" customFormat="1" ht="18.75" customHeight="1">
      <c r="A214" s="6"/>
      <c r="B214" s="10"/>
      <c r="C214" s="33"/>
      <c r="D214" s="34"/>
      <c r="E214" s="34"/>
      <c r="F214" s="33"/>
      <c r="G214" s="34"/>
      <c r="H214" s="34"/>
      <c r="I214" s="34"/>
      <c r="J214" s="34"/>
      <c r="K214" s="34"/>
      <c r="L214" s="34"/>
      <c r="M214" s="34"/>
      <c r="N214" s="29">
        <v>2166002</v>
      </c>
      <c r="O214" s="6" t="s">
        <v>1806</v>
      </c>
      <c r="P214" s="16">
        <v>0</v>
      </c>
      <c r="Q214" s="32">
        <v>0</v>
      </c>
      <c r="R214" s="32">
        <v>0</v>
      </c>
      <c r="S214" s="35">
        <v>0</v>
      </c>
      <c r="T214" s="35">
        <v>0</v>
      </c>
      <c r="U214" s="32">
        <v>0</v>
      </c>
      <c r="V214" s="32">
        <v>0</v>
      </c>
      <c r="W214" s="32">
        <v>0</v>
      </c>
      <c r="X214" s="6"/>
      <c r="Y214" s="10"/>
      <c r="Z214" s="36"/>
      <c r="AA214" s="33"/>
    </row>
    <row r="215" spans="1:27" s="1" customFormat="1" ht="18.75" customHeight="1">
      <c r="A215" s="6"/>
      <c r="B215" s="10"/>
      <c r="C215" s="33"/>
      <c r="D215" s="34"/>
      <c r="E215" s="34"/>
      <c r="F215" s="33"/>
      <c r="G215" s="34"/>
      <c r="H215" s="34"/>
      <c r="I215" s="34"/>
      <c r="J215" s="34"/>
      <c r="K215" s="34"/>
      <c r="L215" s="34"/>
      <c r="M215" s="34"/>
      <c r="N215" s="29">
        <v>2166003</v>
      </c>
      <c r="O215" s="6" t="s">
        <v>1807</v>
      </c>
      <c r="P215" s="16">
        <v>0</v>
      </c>
      <c r="Q215" s="32">
        <v>0</v>
      </c>
      <c r="R215" s="32">
        <v>0</v>
      </c>
      <c r="S215" s="35">
        <v>0</v>
      </c>
      <c r="T215" s="35">
        <v>0</v>
      </c>
      <c r="U215" s="32">
        <v>0</v>
      </c>
      <c r="V215" s="32">
        <v>0</v>
      </c>
      <c r="W215" s="32">
        <v>0</v>
      </c>
      <c r="X215" s="6"/>
      <c r="Y215" s="10"/>
      <c r="Z215" s="36"/>
      <c r="AA215" s="33"/>
    </row>
    <row r="216" spans="1:27" s="1" customFormat="1" ht="18.75" customHeight="1">
      <c r="A216" s="6"/>
      <c r="B216" s="10"/>
      <c r="C216" s="33"/>
      <c r="D216" s="34"/>
      <c r="E216" s="34"/>
      <c r="F216" s="33"/>
      <c r="G216" s="34"/>
      <c r="H216" s="34"/>
      <c r="I216" s="34"/>
      <c r="J216" s="34"/>
      <c r="K216" s="34"/>
      <c r="L216" s="34"/>
      <c r="M216" s="34"/>
      <c r="N216" s="29">
        <v>2166004</v>
      </c>
      <c r="O216" s="6" t="s">
        <v>1808</v>
      </c>
      <c r="P216" s="16">
        <v>0</v>
      </c>
      <c r="Q216" s="32">
        <v>0</v>
      </c>
      <c r="R216" s="32">
        <v>0</v>
      </c>
      <c r="S216" s="35">
        <v>0</v>
      </c>
      <c r="T216" s="35">
        <v>0</v>
      </c>
      <c r="U216" s="32">
        <v>0</v>
      </c>
      <c r="V216" s="32">
        <v>0</v>
      </c>
      <c r="W216" s="32">
        <v>0</v>
      </c>
      <c r="X216" s="6"/>
      <c r="Y216" s="10"/>
      <c r="Z216" s="36"/>
      <c r="AA216" s="33"/>
    </row>
    <row r="217" spans="1:27" s="1" customFormat="1" ht="18.75" customHeight="1">
      <c r="A217" s="6"/>
      <c r="B217" s="10"/>
      <c r="C217" s="33"/>
      <c r="D217" s="34"/>
      <c r="E217" s="34"/>
      <c r="F217" s="33"/>
      <c r="G217" s="34"/>
      <c r="H217" s="34"/>
      <c r="I217" s="34"/>
      <c r="J217" s="34"/>
      <c r="K217" s="34"/>
      <c r="L217" s="34"/>
      <c r="M217" s="34"/>
      <c r="N217" s="29">
        <v>2166099</v>
      </c>
      <c r="O217" s="6" t="s">
        <v>1809</v>
      </c>
      <c r="P217" s="35">
        <v>0</v>
      </c>
      <c r="Q217" s="32">
        <v>0</v>
      </c>
      <c r="R217" s="32">
        <v>0</v>
      </c>
      <c r="S217" s="35">
        <v>0</v>
      </c>
      <c r="T217" s="35">
        <v>0</v>
      </c>
      <c r="U217" s="32">
        <v>0</v>
      </c>
      <c r="V217" s="32">
        <v>0</v>
      </c>
      <c r="W217" s="32">
        <v>0</v>
      </c>
      <c r="X217" s="6"/>
      <c r="Y217" s="10"/>
      <c r="Z217" s="36"/>
      <c r="AA217" s="33"/>
    </row>
    <row r="218" spans="1:27" s="1" customFormat="1" ht="18.75" customHeight="1">
      <c r="A218" s="6">
        <v>1030153</v>
      </c>
      <c r="B218" s="10" t="s">
        <v>1810</v>
      </c>
      <c r="C218" s="16">
        <v>0</v>
      </c>
      <c r="D218" s="30">
        <v>0</v>
      </c>
      <c r="E218" s="30">
        <v>0</v>
      </c>
      <c r="F218" s="16">
        <v>0</v>
      </c>
      <c r="G218" s="31">
        <v>0</v>
      </c>
      <c r="H218" s="16">
        <v>0</v>
      </c>
      <c r="I218" s="16">
        <v>0</v>
      </c>
      <c r="J218" s="16">
        <v>0</v>
      </c>
      <c r="K218" s="32">
        <v>0</v>
      </c>
      <c r="L218" s="32">
        <v>0</v>
      </c>
      <c r="M218" s="32">
        <v>0</v>
      </c>
      <c r="N218" s="29">
        <v>2170402</v>
      </c>
      <c r="O218" s="10" t="s">
        <v>1811</v>
      </c>
      <c r="P218" s="16">
        <v>0</v>
      </c>
      <c r="Q218" s="32">
        <v>0</v>
      </c>
      <c r="R218" s="32">
        <v>0</v>
      </c>
      <c r="S218" s="35">
        <v>0</v>
      </c>
      <c r="T218" s="35">
        <v>0</v>
      </c>
      <c r="U218" s="32">
        <v>0</v>
      </c>
      <c r="V218" s="32">
        <v>0</v>
      </c>
      <c r="W218" s="32">
        <v>0</v>
      </c>
      <c r="X218" s="6">
        <v>1030153</v>
      </c>
      <c r="Y218" s="10" t="s">
        <v>1812</v>
      </c>
      <c r="Z218" s="16">
        <v>0</v>
      </c>
      <c r="AA218" s="5">
        <f>SUM(C218:M218)-SUM(P218:W218)-Z218-I218</f>
        <v>0</v>
      </c>
    </row>
    <row r="219" spans="1:27" s="1" customFormat="1" ht="18.75" customHeight="1">
      <c r="A219" s="6">
        <v>1030154</v>
      </c>
      <c r="B219" s="10" t="s">
        <v>1813</v>
      </c>
      <c r="C219" s="16">
        <v>0</v>
      </c>
      <c r="D219" s="30">
        <v>0</v>
      </c>
      <c r="E219" s="30">
        <v>0</v>
      </c>
      <c r="F219" s="16">
        <v>0</v>
      </c>
      <c r="G219" s="31">
        <v>0</v>
      </c>
      <c r="H219" s="16">
        <v>0</v>
      </c>
      <c r="I219" s="16">
        <v>0</v>
      </c>
      <c r="J219" s="16">
        <v>0</v>
      </c>
      <c r="K219" s="32">
        <v>0</v>
      </c>
      <c r="L219" s="32">
        <v>0</v>
      </c>
      <c r="M219" s="32">
        <v>0</v>
      </c>
      <c r="N219" s="29">
        <v>2170403</v>
      </c>
      <c r="O219" s="10" t="s">
        <v>1814</v>
      </c>
      <c r="P219" s="16">
        <v>0</v>
      </c>
      <c r="Q219" s="32">
        <v>0</v>
      </c>
      <c r="R219" s="32">
        <v>0</v>
      </c>
      <c r="S219" s="35">
        <v>0</v>
      </c>
      <c r="T219" s="35">
        <v>0</v>
      </c>
      <c r="U219" s="32">
        <v>0</v>
      </c>
      <c r="V219" s="32">
        <v>0</v>
      </c>
      <c r="W219" s="32">
        <v>0</v>
      </c>
      <c r="X219" s="6">
        <v>1030154</v>
      </c>
      <c r="Y219" s="10" t="s">
        <v>1815</v>
      </c>
      <c r="Z219" s="16">
        <v>0</v>
      </c>
      <c r="AA219" s="5">
        <f>SUM(C219:M219)-SUM(P219:W219)-Z219-I219</f>
        <v>0</v>
      </c>
    </row>
    <row r="220" spans="1:27" s="1" customFormat="1" ht="18.75" customHeight="1">
      <c r="A220" s="6">
        <v>1030180</v>
      </c>
      <c r="B220" s="10" t="s">
        <v>1816</v>
      </c>
      <c r="C220" s="5">
        <f t="shared" ref="C220:M220" si="53">SUM(C221:C227)</f>
        <v>0</v>
      </c>
      <c r="D220" s="5">
        <f t="shared" si="53"/>
        <v>0</v>
      </c>
      <c r="E220" s="5">
        <f t="shared" si="53"/>
        <v>0</v>
      </c>
      <c r="F220" s="5">
        <f t="shared" si="53"/>
        <v>0</v>
      </c>
      <c r="G220" s="28">
        <f t="shared" si="53"/>
        <v>0</v>
      </c>
      <c r="H220" s="5">
        <f t="shared" si="53"/>
        <v>0</v>
      </c>
      <c r="I220" s="5">
        <f t="shared" si="53"/>
        <v>0</v>
      </c>
      <c r="J220" s="5">
        <f t="shared" si="53"/>
        <v>0</v>
      </c>
      <c r="K220" s="28">
        <f t="shared" si="53"/>
        <v>0</v>
      </c>
      <c r="L220" s="28">
        <f t="shared" si="53"/>
        <v>0</v>
      </c>
      <c r="M220" s="28">
        <f t="shared" si="53"/>
        <v>0</v>
      </c>
      <c r="N220" s="29">
        <v>22908</v>
      </c>
      <c r="O220" s="10" t="s">
        <v>1817</v>
      </c>
      <c r="P220" s="5">
        <f t="shared" ref="P220:W220" si="54">SUM(P221:P228)</f>
        <v>0</v>
      </c>
      <c r="Q220" s="28">
        <f t="shared" si="54"/>
        <v>0</v>
      </c>
      <c r="R220" s="28">
        <f t="shared" si="54"/>
        <v>0</v>
      </c>
      <c r="S220" s="5">
        <f t="shared" si="54"/>
        <v>0</v>
      </c>
      <c r="T220" s="5">
        <f t="shared" si="54"/>
        <v>0</v>
      </c>
      <c r="U220" s="28">
        <f t="shared" si="54"/>
        <v>0</v>
      </c>
      <c r="V220" s="28">
        <f t="shared" si="54"/>
        <v>0</v>
      </c>
      <c r="W220" s="28">
        <f t="shared" si="54"/>
        <v>0</v>
      </c>
      <c r="X220" s="6">
        <v>1030180</v>
      </c>
      <c r="Y220" s="10" t="s">
        <v>1816</v>
      </c>
      <c r="Z220" s="5">
        <f>SUM(Z221:Z227)</f>
        <v>0</v>
      </c>
      <c r="AA220" s="5">
        <f>SUM(C220:M220)-SUM(P220:W220)-Z220-I220</f>
        <v>0</v>
      </c>
    </row>
    <row r="221" spans="1:27" s="1" customFormat="1" ht="18.75" customHeight="1">
      <c r="A221" s="6">
        <v>103018001</v>
      </c>
      <c r="B221" s="6" t="s">
        <v>1818</v>
      </c>
      <c r="C221" s="16">
        <v>0</v>
      </c>
      <c r="D221" s="30">
        <v>0</v>
      </c>
      <c r="E221" s="30">
        <v>0</v>
      </c>
      <c r="F221" s="16">
        <v>0</v>
      </c>
      <c r="G221" s="35">
        <v>0</v>
      </c>
      <c r="H221" s="16">
        <v>0</v>
      </c>
      <c r="I221" s="16">
        <v>0</v>
      </c>
      <c r="J221" s="16">
        <v>0</v>
      </c>
      <c r="K221" s="32">
        <v>0</v>
      </c>
      <c r="L221" s="32">
        <v>0</v>
      </c>
      <c r="M221" s="32">
        <v>0</v>
      </c>
      <c r="N221" s="29">
        <v>2290802</v>
      </c>
      <c r="O221" s="6" t="s">
        <v>1819</v>
      </c>
      <c r="P221" s="16">
        <v>0</v>
      </c>
      <c r="Q221" s="32">
        <v>0</v>
      </c>
      <c r="R221" s="32">
        <v>0</v>
      </c>
      <c r="S221" s="35">
        <v>0</v>
      </c>
      <c r="T221" s="35">
        <v>0</v>
      </c>
      <c r="U221" s="32">
        <v>0</v>
      </c>
      <c r="V221" s="32">
        <v>0</v>
      </c>
      <c r="W221" s="32">
        <v>0</v>
      </c>
      <c r="X221" s="6">
        <v>103018001</v>
      </c>
      <c r="Y221" s="6" t="s">
        <v>1818</v>
      </c>
      <c r="Z221" s="16">
        <v>0</v>
      </c>
      <c r="AA221" s="16">
        <v>0</v>
      </c>
    </row>
    <row r="222" spans="1:27" s="1" customFormat="1" ht="18.75" customHeight="1">
      <c r="A222" s="6">
        <v>103018002</v>
      </c>
      <c r="B222" s="6" t="s">
        <v>1820</v>
      </c>
      <c r="C222" s="16">
        <v>0</v>
      </c>
      <c r="D222" s="30">
        <v>0</v>
      </c>
      <c r="E222" s="30">
        <v>0</v>
      </c>
      <c r="F222" s="16">
        <v>0</v>
      </c>
      <c r="G222" s="35">
        <v>0</v>
      </c>
      <c r="H222" s="16">
        <v>0</v>
      </c>
      <c r="I222" s="16">
        <v>0</v>
      </c>
      <c r="J222" s="16">
        <v>0</v>
      </c>
      <c r="K222" s="32">
        <v>0</v>
      </c>
      <c r="L222" s="32">
        <v>0</v>
      </c>
      <c r="M222" s="32">
        <v>0</v>
      </c>
      <c r="N222" s="29">
        <v>2290803</v>
      </c>
      <c r="O222" s="6" t="s">
        <v>1821</v>
      </c>
      <c r="P222" s="16">
        <v>0</v>
      </c>
      <c r="Q222" s="32">
        <v>0</v>
      </c>
      <c r="R222" s="32">
        <v>0</v>
      </c>
      <c r="S222" s="35">
        <v>0</v>
      </c>
      <c r="T222" s="35">
        <v>0</v>
      </c>
      <c r="U222" s="32">
        <v>0</v>
      </c>
      <c r="V222" s="32">
        <v>0</v>
      </c>
      <c r="W222" s="32">
        <v>0</v>
      </c>
      <c r="X222" s="6">
        <v>103018002</v>
      </c>
      <c r="Y222" s="6" t="s">
        <v>1820</v>
      </c>
      <c r="Z222" s="16">
        <v>0</v>
      </c>
      <c r="AA222" s="16">
        <v>0</v>
      </c>
    </row>
    <row r="223" spans="1:27" s="1" customFormat="1" ht="18.75" customHeight="1">
      <c r="A223" s="6">
        <v>103018003</v>
      </c>
      <c r="B223" s="6" t="s">
        <v>1822</v>
      </c>
      <c r="C223" s="16">
        <v>0</v>
      </c>
      <c r="D223" s="30">
        <v>0</v>
      </c>
      <c r="E223" s="30">
        <v>0</v>
      </c>
      <c r="F223" s="16">
        <v>0</v>
      </c>
      <c r="G223" s="35">
        <v>0</v>
      </c>
      <c r="H223" s="16">
        <v>0</v>
      </c>
      <c r="I223" s="16">
        <v>0</v>
      </c>
      <c r="J223" s="16">
        <v>0</v>
      </c>
      <c r="K223" s="32">
        <v>0</v>
      </c>
      <c r="L223" s="32">
        <v>0</v>
      </c>
      <c r="M223" s="32">
        <v>0</v>
      </c>
      <c r="N223" s="29">
        <v>2290804</v>
      </c>
      <c r="O223" s="6" t="s">
        <v>1823</v>
      </c>
      <c r="P223" s="16">
        <v>0</v>
      </c>
      <c r="Q223" s="32">
        <v>0</v>
      </c>
      <c r="R223" s="32">
        <v>0</v>
      </c>
      <c r="S223" s="35">
        <v>0</v>
      </c>
      <c r="T223" s="35">
        <v>0</v>
      </c>
      <c r="U223" s="32">
        <v>0</v>
      </c>
      <c r="V223" s="32">
        <v>0</v>
      </c>
      <c r="W223" s="32">
        <v>0</v>
      </c>
      <c r="X223" s="6">
        <v>103018003</v>
      </c>
      <c r="Y223" s="6" t="s">
        <v>1822</v>
      </c>
      <c r="Z223" s="16">
        <v>0</v>
      </c>
      <c r="AA223" s="16">
        <v>0</v>
      </c>
    </row>
    <row r="224" spans="1:27" s="1" customFormat="1" ht="18.75" customHeight="1">
      <c r="A224" s="6">
        <v>103018004</v>
      </c>
      <c r="B224" s="6" t="s">
        <v>1824</v>
      </c>
      <c r="C224" s="16">
        <v>0</v>
      </c>
      <c r="D224" s="30">
        <v>0</v>
      </c>
      <c r="E224" s="30">
        <v>0</v>
      </c>
      <c r="F224" s="16">
        <v>0</v>
      </c>
      <c r="G224" s="35">
        <v>0</v>
      </c>
      <c r="H224" s="16">
        <v>0</v>
      </c>
      <c r="I224" s="16">
        <v>0</v>
      </c>
      <c r="J224" s="16">
        <v>0</v>
      </c>
      <c r="K224" s="32">
        <v>0</v>
      </c>
      <c r="L224" s="32">
        <v>0</v>
      </c>
      <c r="M224" s="32">
        <v>0</v>
      </c>
      <c r="N224" s="29">
        <v>2290805</v>
      </c>
      <c r="O224" s="6" t="s">
        <v>1825</v>
      </c>
      <c r="P224" s="16">
        <v>0</v>
      </c>
      <c r="Q224" s="32">
        <v>0</v>
      </c>
      <c r="R224" s="32">
        <v>0</v>
      </c>
      <c r="S224" s="35">
        <v>0</v>
      </c>
      <c r="T224" s="35">
        <v>0</v>
      </c>
      <c r="U224" s="32">
        <v>0</v>
      </c>
      <c r="V224" s="32">
        <v>0</v>
      </c>
      <c r="W224" s="32">
        <v>0</v>
      </c>
      <c r="X224" s="6">
        <v>103018004</v>
      </c>
      <c r="Y224" s="6" t="s">
        <v>1824</v>
      </c>
      <c r="Z224" s="16">
        <v>0</v>
      </c>
      <c r="AA224" s="16">
        <v>0</v>
      </c>
    </row>
    <row r="225" spans="1:27" s="1" customFormat="1" ht="18.75" customHeight="1">
      <c r="A225" s="6">
        <v>103018005</v>
      </c>
      <c r="B225" s="6" t="s">
        <v>1826</v>
      </c>
      <c r="C225" s="16">
        <v>0</v>
      </c>
      <c r="D225" s="30">
        <v>0</v>
      </c>
      <c r="E225" s="30">
        <v>0</v>
      </c>
      <c r="F225" s="16">
        <v>0</v>
      </c>
      <c r="G225" s="35">
        <v>0</v>
      </c>
      <c r="H225" s="16">
        <v>0</v>
      </c>
      <c r="I225" s="16">
        <v>0</v>
      </c>
      <c r="J225" s="16">
        <v>0</v>
      </c>
      <c r="K225" s="32">
        <v>0</v>
      </c>
      <c r="L225" s="32">
        <v>0</v>
      </c>
      <c r="M225" s="32">
        <v>0</v>
      </c>
      <c r="N225" s="29">
        <v>2290806</v>
      </c>
      <c r="O225" s="6" t="s">
        <v>1827</v>
      </c>
      <c r="P225" s="16">
        <v>0</v>
      </c>
      <c r="Q225" s="32">
        <v>0</v>
      </c>
      <c r="R225" s="32">
        <v>0</v>
      </c>
      <c r="S225" s="35">
        <v>0</v>
      </c>
      <c r="T225" s="35">
        <v>0</v>
      </c>
      <c r="U225" s="32">
        <v>0</v>
      </c>
      <c r="V225" s="32">
        <v>0</v>
      </c>
      <c r="W225" s="32">
        <v>0</v>
      </c>
      <c r="X225" s="6">
        <v>103018005</v>
      </c>
      <c r="Y225" s="6" t="s">
        <v>1826</v>
      </c>
      <c r="Z225" s="16">
        <v>0</v>
      </c>
      <c r="AA225" s="16">
        <v>0</v>
      </c>
    </row>
    <row r="226" spans="1:27" s="1" customFormat="1" ht="18.75" customHeight="1">
      <c r="A226" s="6">
        <v>103018006</v>
      </c>
      <c r="B226" s="6" t="s">
        <v>1828</v>
      </c>
      <c r="C226" s="16">
        <v>0</v>
      </c>
      <c r="D226" s="30">
        <v>0</v>
      </c>
      <c r="E226" s="30">
        <v>0</v>
      </c>
      <c r="F226" s="16">
        <v>0</v>
      </c>
      <c r="G226" s="35">
        <v>0</v>
      </c>
      <c r="H226" s="16">
        <v>0</v>
      </c>
      <c r="I226" s="16">
        <v>0</v>
      </c>
      <c r="J226" s="16">
        <v>0</v>
      </c>
      <c r="K226" s="32">
        <v>0</v>
      </c>
      <c r="L226" s="32">
        <v>0</v>
      </c>
      <c r="M226" s="32">
        <v>0</v>
      </c>
      <c r="N226" s="29">
        <v>2290807</v>
      </c>
      <c r="O226" s="6" t="s">
        <v>1829</v>
      </c>
      <c r="P226" s="16">
        <v>0</v>
      </c>
      <c r="Q226" s="32">
        <v>0</v>
      </c>
      <c r="R226" s="32">
        <v>0</v>
      </c>
      <c r="S226" s="35">
        <v>0</v>
      </c>
      <c r="T226" s="35">
        <v>0</v>
      </c>
      <c r="U226" s="32">
        <v>0</v>
      </c>
      <c r="V226" s="32">
        <v>0</v>
      </c>
      <c r="W226" s="32">
        <v>0</v>
      </c>
      <c r="X226" s="6">
        <v>103018006</v>
      </c>
      <c r="Y226" s="6" t="s">
        <v>1828</v>
      </c>
      <c r="Z226" s="16">
        <v>0</v>
      </c>
      <c r="AA226" s="16">
        <v>0</v>
      </c>
    </row>
    <row r="227" spans="1:27" s="1" customFormat="1" ht="18.75" customHeight="1">
      <c r="A227" s="6">
        <v>103018007</v>
      </c>
      <c r="B227" s="6" t="s">
        <v>1830</v>
      </c>
      <c r="C227" s="16">
        <v>0</v>
      </c>
      <c r="D227" s="30">
        <v>0</v>
      </c>
      <c r="E227" s="30">
        <v>0</v>
      </c>
      <c r="F227" s="16">
        <v>0</v>
      </c>
      <c r="G227" s="35">
        <v>0</v>
      </c>
      <c r="H227" s="16">
        <v>0</v>
      </c>
      <c r="I227" s="16">
        <v>0</v>
      </c>
      <c r="J227" s="16">
        <v>0</v>
      </c>
      <c r="K227" s="32">
        <v>0</v>
      </c>
      <c r="L227" s="32">
        <v>0</v>
      </c>
      <c r="M227" s="32">
        <v>0</v>
      </c>
      <c r="N227" s="29">
        <v>2290808</v>
      </c>
      <c r="O227" s="6" t="s">
        <v>1831</v>
      </c>
      <c r="P227" s="16">
        <v>0</v>
      </c>
      <c r="Q227" s="32">
        <v>0</v>
      </c>
      <c r="R227" s="32">
        <v>0</v>
      </c>
      <c r="S227" s="35">
        <v>0</v>
      </c>
      <c r="T227" s="35">
        <v>0</v>
      </c>
      <c r="U227" s="32">
        <v>0</v>
      </c>
      <c r="V227" s="32">
        <v>0</v>
      </c>
      <c r="W227" s="32">
        <v>0</v>
      </c>
      <c r="X227" s="6">
        <v>103018007</v>
      </c>
      <c r="Y227" s="6" t="s">
        <v>1832</v>
      </c>
      <c r="Z227" s="16">
        <v>0</v>
      </c>
      <c r="AA227" s="16">
        <v>0</v>
      </c>
    </row>
    <row r="228" spans="1:27" s="1" customFormat="1" ht="18.75" customHeight="1">
      <c r="A228" s="6"/>
      <c r="B228" s="6"/>
      <c r="C228" s="33"/>
      <c r="D228" s="34"/>
      <c r="E228" s="34"/>
      <c r="F228" s="33"/>
      <c r="G228" s="34"/>
      <c r="H228" s="34"/>
      <c r="I228" s="34"/>
      <c r="J228" s="34"/>
      <c r="K228" s="34"/>
      <c r="L228" s="34"/>
      <c r="M228" s="34"/>
      <c r="N228" s="29">
        <v>2290899</v>
      </c>
      <c r="O228" s="6" t="s">
        <v>1833</v>
      </c>
      <c r="P228" s="35">
        <v>0</v>
      </c>
      <c r="Q228" s="32">
        <v>0</v>
      </c>
      <c r="R228" s="32">
        <v>0</v>
      </c>
      <c r="S228" s="35">
        <v>0</v>
      </c>
      <c r="T228" s="35">
        <v>0</v>
      </c>
      <c r="U228" s="32">
        <v>0</v>
      </c>
      <c r="V228" s="32">
        <v>0</v>
      </c>
      <c r="W228" s="32">
        <v>0</v>
      </c>
      <c r="X228" s="6"/>
      <c r="Y228" s="6"/>
      <c r="Z228" s="36"/>
      <c r="AA228" s="34"/>
    </row>
    <row r="229" spans="1:27" s="1" customFormat="1" ht="18.75" customHeight="1">
      <c r="A229" s="6">
        <v>1030155</v>
      </c>
      <c r="B229" s="10" t="s">
        <v>1834</v>
      </c>
      <c r="C229" s="5">
        <f t="shared" ref="C229:M229" si="55">SUM(C230:C231)</f>
        <v>0</v>
      </c>
      <c r="D229" s="5">
        <f t="shared" si="55"/>
        <v>51</v>
      </c>
      <c r="E229" s="5">
        <f t="shared" si="55"/>
        <v>0</v>
      </c>
      <c r="F229" s="5">
        <f t="shared" si="55"/>
        <v>0</v>
      </c>
      <c r="G229" s="28">
        <f t="shared" si="55"/>
        <v>0</v>
      </c>
      <c r="H229" s="5">
        <f t="shared" si="55"/>
        <v>0</v>
      </c>
      <c r="I229" s="5">
        <f t="shared" si="55"/>
        <v>0</v>
      </c>
      <c r="J229" s="5">
        <f t="shared" si="55"/>
        <v>0</v>
      </c>
      <c r="K229" s="28">
        <f t="shared" si="55"/>
        <v>0</v>
      </c>
      <c r="L229" s="28">
        <f t="shared" si="55"/>
        <v>0</v>
      </c>
      <c r="M229" s="28">
        <f t="shared" si="55"/>
        <v>0</v>
      </c>
      <c r="N229" s="29"/>
      <c r="O229" s="10" t="s">
        <v>1835</v>
      </c>
      <c r="P229" s="5">
        <f t="shared" ref="P229:W229" si="56">SUM(P230,P242,P243)</f>
        <v>51</v>
      </c>
      <c r="Q229" s="28">
        <f t="shared" si="56"/>
        <v>0</v>
      </c>
      <c r="R229" s="28">
        <f t="shared" si="56"/>
        <v>0</v>
      </c>
      <c r="S229" s="5">
        <f t="shared" si="56"/>
        <v>0</v>
      </c>
      <c r="T229" s="5">
        <f t="shared" si="56"/>
        <v>0</v>
      </c>
      <c r="U229" s="28">
        <f t="shared" si="56"/>
        <v>0</v>
      </c>
      <c r="V229" s="28">
        <f t="shared" si="56"/>
        <v>0</v>
      </c>
      <c r="W229" s="28">
        <f t="shared" si="56"/>
        <v>0</v>
      </c>
      <c r="X229" s="6">
        <v>1030155</v>
      </c>
      <c r="Y229" s="10" t="s">
        <v>1836</v>
      </c>
      <c r="Z229" s="5">
        <f>SUM(Z230:Z231)</f>
        <v>0</v>
      </c>
      <c r="AA229" s="5">
        <f>SUM(C229:M229)-SUM(P229:W229)-Z229-I229</f>
        <v>0</v>
      </c>
    </row>
    <row r="230" spans="1:27" s="1" customFormat="1" ht="18.75" customHeight="1">
      <c r="A230" s="6">
        <v>103015501</v>
      </c>
      <c r="B230" s="6" t="s">
        <v>1837</v>
      </c>
      <c r="C230" s="16">
        <v>0</v>
      </c>
      <c r="D230" s="30">
        <v>30</v>
      </c>
      <c r="E230" s="30">
        <v>0</v>
      </c>
      <c r="F230" s="16">
        <v>0</v>
      </c>
      <c r="G230" s="35">
        <v>0</v>
      </c>
      <c r="H230" s="16">
        <v>0</v>
      </c>
      <c r="I230" s="16">
        <v>0</v>
      </c>
      <c r="J230" s="16">
        <v>0</v>
      </c>
      <c r="K230" s="32">
        <v>0</v>
      </c>
      <c r="L230" s="32">
        <v>0</v>
      </c>
      <c r="M230" s="32">
        <v>0</v>
      </c>
      <c r="N230" s="29">
        <v>22960</v>
      </c>
      <c r="O230" s="41" t="s">
        <v>1838</v>
      </c>
      <c r="P230" s="28">
        <f t="shared" ref="P230:W230" si="57">SUM(P231:P241)</f>
        <v>51</v>
      </c>
      <c r="Q230" s="28">
        <f t="shared" si="57"/>
        <v>0</v>
      </c>
      <c r="R230" s="28">
        <f t="shared" si="57"/>
        <v>0</v>
      </c>
      <c r="S230" s="28">
        <f t="shared" si="57"/>
        <v>0</v>
      </c>
      <c r="T230" s="28">
        <f t="shared" si="57"/>
        <v>0</v>
      </c>
      <c r="U230" s="28">
        <f t="shared" si="57"/>
        <v>0</v>
      </c>
      <c r="V230" s="28">
        <f t="shared" si="57"/>
        <v>0</v>
      </c>
      <c r="W230" s="28">
        <f t="shared" si="57"/>
        <v>0</v>
      </c>
      <c r="X230" s="6">
        <v>103015501</v>
      </c>
      <c r="Y230" s="6" t="s">
        <v>1839</v>
      </c>
      <c r="Z230" s="16">
        <v>0</v>
      </c>
      <c r="AA230" s="16">
        <v>0</v>
      </c>
    </row>
    <row r="231" spans="1:27" s="1" customFormat="1" ht="18.75" customHeight="1">
      <c r="A231" s="6">
        <v>103015502</v>
      </c>
      <c r="B231" s="6" t="s">
        <v>1840</v>
      </c>
      <c r="C231" s="16">
        <v>0</v>
      </c>
      <c r="D231" s="30">
        <v>21</v>
      </c>
      <c r="E231" s="30">
        <v>0</v>
      </c>
      <c r="F231" s="16">
        <v>0</v>
      </c>
      <c r="G231" s="35">
        <v>0</v>
      </c>
      <c r="H231" s="16">
        <v>0</v>
      </c>
      <c r="I231" s="16">
        <v>0</v>
      </c>
      <c r="J231" s="16">
        <v>0</v>
      </c>
      <c r="K231" s="32">
        <v>0</v>
      </c>
      <c r="L231" s="32">
        <v>0</v>
      </c>
      <c r="M231" s="32">
        <v>0</v>
      </c>
      <c r="N231" s="29">
        <v>2296001</v>
      </c>
      <c r="O231" s="42" t="s">
        <v>1841</v>
      </c>
      <c r="P231" s="16">
        <v>0</v>
      </c>
      <c r="Q231" s="32">
        <v>0</v>
      </c>
      <c r="R231" s="32">
        <v>0</v>
      </c>
      <c r="S231" s="35">
        <v>0</v>
      </c>
      <c r="T231" s="35">
        <v>0</v>
      </c>
      <c r="U231" s="32">
        <v>0</v>
      </c>
      <c r="V231" s="32">
        <v>0</v>
      </c>
      <c r="W231" s="32">
        <v>0</v>
      </c>
      <c r="X231" s="6">
        <v>103015502</v>
      </c>
      <c r="Y231" s="6" t="s">
        <v>1842</v>
      </c>
      <c r="Z231" s="16">
        <v>0</v>
      </c>
      <c r="AA231" s="16">
        <v>0</v>
      </c>
    </row>
    <row r="232" spans="1:27" s="1" customFormat="1" ht="18.75" customHeight="1">
      <c r="A232" s="6"/>
      <c r="B232" s="6"/>
      <c r="C232" s="33"/>
      <c r="D232" s="34"/>
      <c r="E232" s="34"/>
      <c r="F232" s="36"/>
      <c r="G232" s="34"/>
      <c r="H232" s="34"/>
      <c r="I232" s="34"/>
      <c r="J232" s="34"/>
      <c r="K232" s="34"/>
      <c r="L232" s="34"/>
      <c r="M232" s="34"/>
      <c r="N232" s="29">
        <v>2296002</v>
      </c>
      <c r="O232" s="42" t="s">
        <v>1843</v>
      </c>
      <c r="P232" s="16">
        <v>0</v>
      </c>
      <c r="Q232" s="32">
        <v>0</v>
      </c>
      <c r="R232" s="32">
        <v>0</v>
      </c>
      <c r="S232" s="35">
        <v>0</v>
      </c>
      <c r="T232" s="35">
        <v>0</v>
      </c>
      <c r="U232" s="32">
        <v>0</v>
      </c>
      <c r="V232" s="32">
        <v>0</v>
      </c>
      <c r="W232" s="32">
        <v>0</v>
      </c>
      <c r="X232" s="6"/>
      <c r="Y232" s="6"/>
      <c r="Z232" s="36"/>
      <c r="AA232" s="33"/>
    </row>
    <row r="233" spans="1:27" s="1" customFormat="1" ht="18.75" customHeight="1">
      <c r="A233" s="6"/>
      <c r="B233" s="6"/>
      <c r="C233" s="33"/>
      <c r="D233" s="34"/>
      <c r="E233" s="34"/>
      <c r="F233" s="36"/>
      <c r="G233" s="34"/>
      <c r="H233" s="34"/>
      <c r="I233" s="34"/>
      <c r="J233" s="34"/>
      <c r="K233" s="34"/>
      <c r="L233" s="34"/>
      <c r="M233" s="34"/>
      <c r="N233" s="29">
        <v>2296003</v>
      </c>
      <c r="O233" s="42" t="s">
        <v>1844</v>
      </c>
      <c r="P233" s="16">
        <v>21</v>
      </c>
      <c r="Q233" s="32">
        <v>0</v>
      </c>
      <c r="R233" s="32">
        <v>0</v>
      </c>
      <c r="S233" s="35">
        <v>0</v>
      </c>
      <c r="T233" s="35">
        <v>0</v>
      </c>
      <c r="U233" s="32">
        <v>0</v>
      </c>
      <c r="V233" s="32">
        <v>0</v>
      </c>
      <c r="W233" s="32">
        <v>0</v>
      </c>
      <c r="X233" s="6"/>
      <c r="Y233" s="6"/>
      <c r="Z233" s="36"/>
      <c r="AA233" s="33"/>
    </row>
    <row r="234" spans="1:27" s="1" customFormat="1" ht="18.75" customHeight="1">
      <c r="A234" s="6"/>
      <c r="B234" s="6"/>
      <c r="C234" s="33"/>
      <c r="D234" s="34"/>
      <c r="E234" s="34"/>
      <c r="F234" s="33"/>
      <c r="G234" s="34"/>
      <c r="H234" s="34"/>
      <c r="I234" s="34"/>
      <c r="J234" s="34"/>
      <c r="K234" s="34"/>
      <c r="L234" s="34"/>
      <c r="M234" s="34"/>
      <c r="N234" s="29">
        <v>2296004</v>
      </c>
      <c r="O234" s="42" t="s">
        <v>1845</v>
      </c>
      <c r="P234" s="16">
        <v>5</v>
      </c>
      <c r="Q234" s="32">
        <v>0</v>
      </c>
      <c r="R234" s="32">
        <v>0</v>
      </c>
      <c r="S234" s="35">
        <v>0</v>
      </c>
      <c r="T234" s="35">
        <v>0</v>
      </c>
      <c r="U234" s="32">
        <v>0</v>
      </c>
      <c r="V234" s="32">
        <v>0</v>
      </c>
      <c r="W234" s="32">
        <v>0</v>
      </c>
      <c r="X234" s="6"/>
      <c r="Y234" s="6"/>
      <c r="Z234" s="36"/>
      <c r="AA234" s="33"/>
    </row>
    <row r="235" spans="1:27" s="1" customFormat="1" ht="18.75" customHeight="1">
      <c r="A235" s="6"/>
      <c r="B235" s="6"/>
      <c r="C235" s="33"/>
      <c r="D235" s="34"/>
      <c r="E235" s="34"/>
      <c r="F235" s="33"/>
      <c r="G235" s="34"/>
      <c r="H235" s="34"/>
      <c r="I235" s="34"/>
      <c r="J235" s="34"/>
      <c r="K235" s="34"/>
      <c r="L235" s="34"/>
      <c r="M235" s="34"/>
      <c r="N235" s="29">
        <v>2296005</v>
      </c>
      <c r="O235" s="42" t="s">
        <v>1846</v>
      </c>
      <c r="P235" s="16">
        <v>0</v>
      </c>
      <c r="Q235" s="32">
        <v>0</v>
      </c>
      <c r="R235" s="32">
        <v>0</v>
      </c>
      <c r="S235" s="35">
        <v>0</v>
      </c>
      <c r="T235" s="35">
        <v>0</v>
      </c>
      <c r="U235" s="32">
        <v>0</v>
      </c>
      <c r="V235" s="32">
        <v>0</v>
      </c>
      <c r="W235" s="32">
        <v>0</v>
      </c>
      <c r="X235" s="6"/>
      <c r="Y235" s="6"/>
      <c r="Z235" s="36"/>
      <c r="AA235" s="34"/>
    </row>
    <row r="236" spans="1:27" s="1" customFormat="1" ht="18.75" customHeight="1">
      <c r="A236" s="6"/>
      <c r="B236" s="6"/>
      <c r="C236" s="33"/>
      <c r="D236" s="34"/>
      <c r="E236" s="34"/>
      <c r="F236" s="33"/>
      <c r="G236" s="34"/>
      <c r="H236" s="34"/>
      <c r="I236" s="34"/>
      <c r="J236" s="34"/>
      <c r="K236" s="34"/>
      <c r="L236" s="34"/>
      <c r="M236" s="34"/>
      <c r="N236" s="29">
        <v>2296006</v>
      </c>
      <c r="O236" s="42" t="s">
        <v>1847</v>
      </c>
      <c r="P236" s="16">
        <v>0</v>
      </c>
      <c r="Q236" s="32">
        <v>0</v>
      </c>
      <c r="R236" s="32">
        <v>0</v>
      </c>
      <c r="S236" s="35">
        <v>0</v>
      </c>
      <c r="T236" s="35">
        <v>0</v>
      </c>
      <c r="U236" s="32">
        <v>0</v>
      </c>
      <c r="V236" s="32">
        <v>0</v>
      </c>
      <c r="W236" s="32">
        <v>0</v>
      </c>
      <c r="X236" s="6"/>
      <c r="Y236" s="6"/>
      <c r="Z236" s="36"/>
      <c r="AA236" s="33"/>
    </row>
    <row r="237" spans="1:27" s="1" customFormat="1" ht="18.75" customHeight="1">
      <c r="A237" s="6"/>
      <c r="B237" s="6"/>
      <c r="C237" s="33"/>
      <c r="D237" s="34"/>
      <c r="E237" s="34"/>
      <c r="F237" s="33"/>
      <c r="G237" s="34"/>
      <c r="H237" s="34"/>
      <c r="I237" s="34"/>
      <c r="J237" s="34"/>
      <c r="K237" s="34"/>
      <c r="L237" s="34"/>
      <c r="M237" s="34"/>
      <c r="N237" s="29">
        <v>2296010</v>
      </c>
      <c r="O237" s="42" t="s">
        <v>1848</v>
      </c>
      <c r="P237" s="16">
        <v>25</v>
      </c>
      <c r="Q237" s="32">
        <v>0</v>
      </c>
      <c r="R237" s="32">
        <v>0</v>
      </c>
      <c r="S237" s="35">
        <v>0</v>
      </c>
      <c r="T237" s="35">
        <v>0</v>
      </c>
      <c r="U237" s="32">
        <v>0</v>
      </c>
      <c r="V237" s="32">
        <v>0</v>
      </c>
      <c r="W237" s="32">
        <v>0</v>
      </c>
      <c r="X237" s="6"/>
      <c r="Y237" s="6"/>
      <c r="Z237" s="36"/>
      <c r="AA237" s="33"/>
    </row>
    <row r="238" spans="1:27" s="1" customFormat="1" ht="18.75" customHeight="1">
      <c r="A238" s="6"/>
      <c r="B238" s="6"/>
      <c r="C238" s="33"/>
      <c r="D238" s="34"/>
      <c r="E238" s="34"/>
      <c r="F238" s="33"/>
      <c r="G238" s="34"/>
      <c r="H238" s="34"/>
      <c r="I238" s="34"/>
      <c r="J238" s="34"/>
      <c r="K238" s="34"/>
      <c r="L238" s="34"/>
      <c r="M238" s="34"/>
      <c r="N238" s="29">
        <v>2296011</v>
      </c>
      <c r="O238" s="42" t="s">
        <v>1849</v>
      </c>
      <c r="P238" s="16">
        <v>0</v>
      </c>
      <c r="Q238" s="32">
        <v>0</v>
      </c>
      <c r="R238" s="32">
        <v>0</v>
      </c>
      <c r="S238" s="35">
        <v>0</v>
      </c>
      <c r="T238" s="35">
        <v>0</v>
      </c>
      <c r="U238" s="32">
        <v>0</v>
      </c>
      <c r="V238" s="32">
        <v>0</v>
      </c>
      <c r="W238" s="32">
        <v>0</v>
      </c>
      <c r="X238" s="6"/>
      <c r="Y238" s="6"/>
      <c r="Z238" s="36"/>
      <c r="AA238" s="33"/>
    </row>
    <row r="239" spans="1:27" s="1" customFormat="1" ht="18.75" customHeight="1">
      <c r="A239" s="6"/>
      <c r="B239" s="6"/>
      <c r="C239" s="33"/>
      <c r="D239" s="34"/>
      <c r="E239" s="34"/>
      <c r="F239" s="33"/>
      <c r="G239" s="34"/>
      <c r="H239" s="34"/>
      <c r="I239" s="34"/>
      <c r="J239" s="34"/>
      <c r="K239" s="34"/>
      <c r="L239" s="34"/>
      <c r="M239" s="34"/>
      <c r="N239" s="29">
        <v>2296012</v>
      </c>
      <c r="O239" s="42" t="s">
        <v>1850</v>
      </c>
      <c r="P239" s="16">
        <v>0</v>
      </c>
      <c r="Q239" s="32">
        <v>0</v>
      </c>
      <c r="R239" s="32">
        <v>0</v>
      </c>
      <c r="S239" s="35">
        <v>0</v>
      </c>
      <c r="T239" s="35">
        <v>0</v>
      </c>
      <c r="U239" s="32">
        <v>0</v>
      </c>
      <c r="V239" s="32">
        <v>0</v>
      </c>
      <c r="W239" s="32">
        <v>0</v>
      </c>
      <c r="X239" s="6"/>
      <c r="Y239" s="6"/>
      <c r="Z239" s="36"/>
      <c r="AA239" s="33"/>
    </row>
    <row r="240" spans="1:27" s="1" customFormat="1" ht="18.75" customHeight="1">
      <c r="A240" s="6"/>
      <c r="B240" s="6"/>
      <c r="C240" s="33"/>
      <c r="D240" s="34"/>
      <c r="E240" s="34"/>
      <c r="F240" s="33"/>
      <c r="G240" s="34"/>
      <c r="H240" s="34"/>
      <c r="I240" s="34"/>
      <c r="J240" s="34"/>
      <c r="K240" s="34"/>
      <c r="L240" s="34"/>
      <c r="M240" s="34"/>
      <c r="N240" s="29">
        <v>2296013</v>
      </c>
      <c r="O240" s="42" t="s">
        <v>1851</v>
      </c>
      <c r="P240" s="16">
        <v>0</v>
      </c>
      <c r="Q240" s="32">
        <v>0</v>
      </c>
      <c r="R240" s="32">
        <v>0</v>
      </c>
      <c r="S240" s="35">
        <v>0</v>
      </c>
      <c r="T240" s="35">
        <v>0</v>
      </c>
      <c r="U240" s="32">
        <v>0</v>
      </c>
      <c r="V240" s="32">
        <v>0</v>
      </c>
      <c r="W240" s="32">
        <v>0</v>
      </c>
      <c r="X240" s="6"/>
      <c r="Y240" s="6"/>
      <c r="Z240" s="36"/>
      <c r="AA240" s="33"/>
    </row>
    <row r="241" spans="1:27" s="1" customFormat="1" ht="18.75" customHeight="1">
      <c r="A241" s="6"/>
      <c r="B241" s="6"/>
      <c r="C241" s="33"/>
      <c r="D241" s="34"/>
      <c r="E241" s="34"/>
      <c r="F241" s="33"/>
      <c r="G241" s="34"/>
      <c r="H241" s="34"/>
      <c r="I241" s="34"/>
      <c r="J241" s="34"/>
      <c r="K241" s="34"/>
      <c r="L241" s="34"/>
      <c r="M241" s="34"/>
      <c r="N241" s="29">
        <v>2296099</v>
      </c>
      <c r="O241" s="42" t="s">
        <v>1852</v>
      </c>
      <c r="P241" s="16">
        <v>0</v>
      </c>
      <c r="Q241" s="32">
        <v>0</v>
      </c>
      <c r="R241" s="32">
        <v>0</v>
      </c>
      <c r="S241" s="35">
        <v>0</v>
      </c>
      <c r="T241" s="35">
        <v>0</v>
      </c>
      <c r="U241" s="32">
        <v>0</v>
      </c>
      <c r="V241" s="32">
        <v>0</v>
      </c>
      <c r="W241" s="32">
        <v>0</v>
      </c>
      <c r="X241" s="6"/>
      <c r="Y241" s="6"/>
      <c r="Z241" s="36"/>
      <c r="AA241" s="33"/>
    </row>
    <row r="242" spans="1:27" s="1" customFormat="1" ht="18.75" customHeight="1">
      <c r="A242" s="6"/>
      <c r="B242" s="6"/>
      <c r="C242" s="33"/>
      <c r="D242" s="34"/>
      <c r="E242" s="34"/>
      <c r="F242" s="33"/>
      <c r="G242" s="34"/>
      <c r="H242" s="34"/>
      <c r="I242" s="34"/>
      <c r="J242" s="34"/>
      <c r="K242" s="34"/>
      <c r="L242" s="34"/>
      <c r="M242" s="34"/>
      <c r="N242" s="29">
        <v>2320415</v>
      </c>
      <c r="O242" s="41" t="s">
        <v>1853</v>
      </c>
      <c r="P242" s="16">
        <v>0</v>
      </c>
      <c r="Q242" s="32">
        <v>0</v>
      </c>
      <c r="R242" s="32">
        <v>0</v>
      </c>
      <c r="S242" s="35">
        <v>0</v>
      </c>
      <c r="T242" s="35">
        <v>0</v>
      </c>
      <c r="U242" s="32">
        <v>0</v>
      </c>
      <c r="V242" s="32">
        <v>0</v>
      </c>
      <c r="W242" s="32">
        <v>0</v>
      </c>
      <c r="X242" s="6"/>
      <c r="Y242" s="6"/>
      <c r="Z242" s="36"/>
      <c r="AA242" s="33"/>
    </row>
    <row r="243" spans="1:27" s="1" customFormat="1" ht="18.75" customHeight="1">
      <c r="A243" s="6"/>
      <c r="B243" s="6"/>
      <c r="C243" s="33"/>
      <c r="D243" s="34"/>
      <c r="E243" s="34"/>
      <c r="F243" s="33"/>
      <c r="G243" s="34"/>
      <c r="H243" s="34"/>
      <c r="I243" s="34"/>
      <c r="J243" s="34"/>
      <c r="K243" s="34"/>
      <c r="L243" s="34"/>
      <c r="M243" s="34"/>
      <c r="N243" s="29">
        <v>2330415</v>
      </c>
      <c r="O243" s="41" t="s">
        <v>1854</v>
      </c>
      <c r="P243" s="35">
        <v>0</v>
      </c>
      <c r="Q243" s="32">
        <v>0</v>
      </c>
      <c r="R243" s="32">
        <v>0</v>
      </c>
      <c r="S243" s="35">
        <v>0</v>
      </c>
      <c r="T243" s="35">
        <v>0</v>
      </c>
      <c r="U243" s="32">
        <v>0</v>
      </c>
      <c r="V243" s="32">
        <v>0</v>
      </c>
      <c r="W243" s="32">
        <v>0</v>
      </c>
      <c r="X243" s="6"/>
      <c r="Y243" s="6"/>
      <c r="Z243" s="36"/>
      <c r="AA243" s="33"/>
    </row>
    <row r="244" spans="1:27" s="1" customFormat="1" ht="18.75" customHeight="1">
      <c r="A244" s="6">
        <v>1030177</v>
      </c>
      <c r="B244" s="10" t="s">
        <v>1855</v>
      </c>
      <c r="C244" s="16">
        <v>0</v>
      </c>
      <c r="D244" s="30">
        <v>0</v>
      </c>
      <c r="E244" s="30">
        <v>0</v>
      </c>
      <c r="F244" s="16">
        <v>0</v>
      </c>
      <c r="G244" s="31">
        <v>0</v>
      </c>
      <c r="H244" s="16">
        <v>0</v>
      </c>
      <c r="I244" s="16">
        <v>0</v>
      </c>
      <c r="J244" s="16">
        <v>0</v>
      </c>
      <c r="K244" s="32">
        <v>0</v>
      </c>
      <c r="L244" s="32">
        <v>0</v>
      </c>
      <c r="M244" s="32">
        <v>0</v>
      </c>
      <c r="N244" s="29">
        <v>22961</v>
      </c>
      <c r="O244" s="41" t="s">
        <v>1856</v>
      </c>
      <c r="P244" s="16">
        <v>0</v>
      </c>
      <c r="Q244" s="32">
        <v>0</v>
      </c>
      <c r="R244" s="32">
        <v>0</v>
      </c>
      <c r="S244" s="35">
        <v>0</v>
      </c>
      <c r="T244" s="35">
        <v>0</v>
      </c>
      <c r="U244" s="32">
        <v>0</v>
      </c>
      <c r="V244" s="32">
        <v>0</v>
      </c>
      <c r="W244" s="32">
        <v>0</v>
      </c>
      <c r="X244" s="6">
        <v>1030177</v>
      </c>
      <c r="Y244" s="10" t="s">
        <v>1857</v>
      </c>
      <c r="Z244" s="16">
        <v>0</v>
      </c>
      <c r="AA244" s="5">
        <f>SUM(C244:M244)-SUM(P244:W244)-Z244-I244</f>
        <v>0</v>
      </c>
    </row>
    <row r="245" spans="1:27" s="1" customFormat="1" ht="17.100000000000001" customHeight="1">
      <c r="A245" s="6">
        <v>1030199</v>
      </c>
      <c r="B245" s="10" t="s">
        <v>1858</v>
      </c>
      <c r="C245" s="16">
        <v>0</v>
      </c>
      <c r="D245" s="30">
        <v>0</v>
      </c>
      <c r="E245" s="30">
        <v>0</v>
      </c>
      <c r="F245" s="16">
        <v>0</v>
      </c>
      <c r="G245" s="31">
        <v>0</v>
      </c>
      <c r="H245" s="16">
        <v>0</v>
      </c>
      <c r="I245" s="16">
        <v>0</v>
      </c>
      <c r="J245" s="16">
        <v>0</v>
      </c>
      <c r="K245" s="32">
        <v>0</v>
      </c>
      <c r="L245" s="32">
        <v>0</v>
      </c>
      <c r="M245" s="32">
        <v>0</v>
      </c>
      <c r="N245" s="29"/>
      <c r="O245" s="41" t="s">
        <v>1859</v>
      </c>
      <c r="P245" s="5">
        <f t="shared" ref="P245:W245" si="58">SUM(P246:P248)</f>
        <v>0</v>
      </c>
      <c r="Q245" s="28">
        <f t="shared" si="58"/>
        <v>0</v>
      </c>
      <c r="R245" s="28">
        <f t="shared" si="58"/>
        <v>0</v>
      </c>
      <c r="S245" s="5">
        <f t="shared" si="58"/>
        <v>0</v>
      </c>
      <c r="T245" s="5">
        <f t="shared" si="58"/>
        <v>0</v>
      </c>
      <c r="U245" s="28">
        <f t="shared" si="58"/>
        <v>0</v>
      </c>
      <c r="V245" s="28">
        <f t="shared" si="58"/>
        <v>0</v>
      </c>
      <c r="W245" s="28">
        <f t="shared" si="58"/>
        <v>0</v>
      </c>
      <c r="X245" s="6">
        <v>1030199</v>
      </c>
      <c r="Y245" s="10" t="s">
        <v>1860</v>
      </c>
      <c r="Z245" s="16">
        <v>0</v>
      </c>
      <c r="AA245" s="5">
        <f>SUM(C245:M245)-SUM(P245:W245)-Z245-I245</f>
        <v>0</v>
      </c>
    </row>
    <row r="246" spans="1:27" s="1" customFormat="1" ht="17.100000000000001" customHeight="1">
      <c r="A246" s="38"/>
      <c r="B246" s="38"/>
      <c r="C246" s="34"/>
      <c r="D246" s="34"/>
      <c r="E246" s="34"/>
      <c r="F246" s="36"/>
      <c r="G246" s="34"/>
      <c r="H246" s="34"/>
      <c r="I246" s="34"/>
      <c r="J246" s="34"/>
      <c r="K246" s="34"/>
      <c r="L246" s="34"/>
      <c r="M246" s="34"/>
      <c r="N246" s="29">
        <v>22904</v>
      </c>
      <c r="O246" s="10" t="s">
        <v>1861</v>
      </c>
      <c r="P246" s="16">
        <v>0</v>
      </c>
      <c r="Q246" s="32">
        <v>0</v>
      </c>
      <c r="R246" s="32">
        <v>0</v>
      </c>
      <c r="S246" s="35">
        <v>0</v>
      </c>
      <c r="T246" s="35">
        <v>0</v>
      </c>
      <c r="U246" s="32">
        <v>0</v>
      </c>
      <c r="V246" s="32">
        <v>0</v>
      </c>
      <c r="W246" s="32">
        <v>0</v>
      </c>
      <c r="X246" s="38"/>
      <c r="Y246" s="38"/>
      <c r="Z246" s="34"/>
      <c r="AA246" s="34"/>
    </row>
    <row r="247" spans="1:27" s="1" customFormat="1" ht="17.100000000000001" customHeight="1">
      <c r="A247" s="6"/>
      <c r="B247" s="6"/>
      <c r="C247" s="36"/>
      <c r="D247" s="36"/>
      <c r="E247" s="36"/>
      <c r="F247" s="36"/>
      <c r="G247" s="34"/>
      <c r="H247" s="34"/>
      <c r="I247" s="34"/>
      <c r="J247" s="34"/>
      <c r="K247" s="34"/>
      <c r="L247" s="34"/>
      <c r="M247" s="34"/>
      <c r="N247" s="29">
        <v>2320499</v>
      </c>
      <c r="O247" s="10" t="s">
        <v>1862</v>
      </c>
      <c r="P247" s="16">
        <v>0</v>
      </c>
      <c r="Q247" s="32">
        <v>0</v>
      </c>
      <c r="R247" s="32">
        <v>0</v>
      </c>
      <c r="S247" s="16">
        <v>0</v>
      </c>
      <c r="T247" s="16">
        <v>0</v>
      </c>
      <c r="U247" s="32">
        <v>0</v>
      </c>
      <c r="V247" s="32">
        <v>0</v>
      </c>
      <c r="W247" s="32">
        <v>0</v>
      </c>
      <c r="X247" s="6"/>
      <c r="Y247" s="6"/>
      <c r="Z247" s="36"/>
      <c r="AA247" s="36"/>
    </row>
    <row r="248" spans="1:27" s="1" customFormat="1" ht="17.100000000000001" customHeight="1">
      <c r="A248" s="6"/>
      <c r="B248" s="6"/>
      <c r="C248" s="36"/>
      <c r="D248" s="36"/>
      <c r="E248" s="36"/>
      <c r="F248" s="36"/>
      <c r="G248" s="34"/>
      <c r="H248" s="34"/>
      <c r="I248" s="34"/>
      <c r="J248" s="34"/>
      <c r="K248" s="34"/>
      <c r="L248" s="34"/>
      <c r="M248" s="34"/>
      <c r="N248" s="29">
        <v>2330499</v>
      </c>
      <c r="O248" s="10" t="s">
        <v>1863</v>
      </c>
      <c r="P248" s="16">
        <v>0</v>
      </c>
      <c r="Q248" s="32">
        <v>0</v>
      </c>
      <c r="R248" s="32">
        <v>0</v>
      </c>
      <c r="S248" s="16">
        <v>0</v>
      </c>
      <c r="T248" s="16">
        <v>0</v>
      </c>
      <c r="U248" s="32">
        <v>0</v>
      </c>
      <c r="V248" s="32">
        <v>0</v>
      </c>
      <c r="W248" s="32">
        <v>0</v>
      </c>
      <c r="X248" s="6"/>
      <c r="Y248" s="6"/>
      <c r="Z248" s="36"/>
      <c r="AA248" s="36"/>
    </row>
    <row r="249" spans="1:27" s="1" customFormat="1"/>
  </sheetData>
  <mergeCells count="30">
    <mergeCell ref="I4:I5"/>
    <mergeCell ref="J4:J5"/>
    <mergeCell ref="K4:K5"/>
    <mergeCell ref="L4:L5"/>
    <mergeCell ref="A1:AA1"/>
    <mergeCell ref="A2:AA2"/>
    <mergeCell ref="A3:AA3"/>
    <mergeCell ref="A4:A5"/>
    <mergeCell ref="B4:B5"/>
    <mergeCell ref="C4:C5"/>
    <mergeCell ref="X4:X5"/>
    <mergeCell ref="Y4:Y5"/>
    <mergeCell ref="D4:D5"/>
    <mergeCell ref="E4:E5"/>
    <mergeCell ref="F4:F5"/>
    <mergeCell ref="G4:G5"/>
    <mergeCell ref="W4:W5"/>
    <mergeCell ref="N4:N5"/>
    <mergeCell ref="O4:O5"/>
    <mergeCell ref="P4:P5"/>
    <mergeCell ref="Q4:Q5"/>
    <mergeCell ref="R4:R5"/>
    <mergeCell ref="M4:M5"/>
    <mergeCell ref="H4:H5"/>
    <mergeCell ref="AA4:AA5"/>
    <mergeCell ref="S4:S5"/>
    <mergeCell ref="T4:T5"/>
    <mergeCell ref="U4:U5"/>
    <mergeCell ref="V4:V5"/>
    <mergeCell ref="Z4:Z5"/>
  </mergeCells>
  <phoneticPr fontId="5" type="noConversion"/>
  <printOptions gridLines="1"/>
  <pageMargins left="0.75" right="0.75" top="1" bottom="1" header="0.5" footer="0.5"/>
  <headerFooter alignWithMargins="0">
    <oddHeader>&amp;C&amp;A</oddHeader>
    <oddFooter>&amp;CPage &amp;P</oddFooter>
  </headerFooter>
</worksheet>
</file>

<file path=xl/worksheets/sheet5.xml><?xml version="1.0" encoding="utf-8"?>
<worksheet xmlns="http://schemas.openxmlformats.org/spreadsheetml/2006/main" xmlns:r="http://schemas.openxmlformats.org/officeDocument/2006/relationships">
  <dimension ref="A1:D24"/>
  <sheetViews>
    <sheetView showGridLines="0" showZeros="0" workbookViewId="0">
      <selection activeCell="G13" sqref="G13"/>
    </sheetView>
  </sheetViews>
  <sheetFormatPr defaultColWidth="9.125" defaultRowHeight="14.25"/>
  <cols>
    <col min="1" max="1" width="35" style="1" customWidth="1"/>
    <col min="2" max="2" width="19.25" style="1" customWidth="1"/>
    <col min="3" max="3" width="35.125" style="1" customWidth="1"/>
    <col min="4" max="4" width="19.25" style="1" customWidth="1"/>
    <col min="5" max="5" width="9.125" customWidth="1"/>
  </cols>
  <sheetData>
    <row r="1" spans="1:4" s="1" customFormat="1" ht="33.950000000000003" customHeight="1">
      <c r="A1" s="71" t="s">
        <v>1865</v>
      </c>
      <c r="B1" s="71"/>
      <c r="C1" s="71"/>
      <c r="D1" s="71"/>
    </row>
    <row r="2" spans="1:4" s="1" customFormat="1" ht="17.100000000000001" customHeight="1">
      <c r="A2" s="72" t="s">
        <v>1866</v>
      </c>
      <c r="B2" s="72"/>
      <c r="C2" s="72"/>
      <c r="D2" s="72"/>
    </row>
    <row r="3" spans="1:4" s="1" customFormat="1" ht="17.100000000000001" customHeight="1">
      <c r="A3" s="72" t="s">
        <v>411</v>
      </c>
      <c r="B3" s="72"/>
      <c r="C3" s="72"/>
      <c r="D3" s="72"/>
    </row>
    <row r="4" spans="1:4" s="1" customFormat="1" ht="16.899999999999999" customHeight="1">
      <c r="A4" s="3" t="s">
        <v>1867</v>
      </c>
      <c r="B4" s="3" t="s">
        <v>2169</v>
      </c>
      <c r="C4" s="3" t="s">
        <v>1867</v>
      </c>
      <c r="D4" s="3" t="s">
        <v>2169</v>
      </c>
    </row>
    <row r="5" spans="1:4" s="1" customFormat="1" ht="16.899999999999999" customHeight="1">
      <c r="A5" s="6" t="s">
        <v>1525</v>
      </c>
      <c r="B5" s="5">
        <f>[1]L06!C6</f>
        <v>6904</v>
      </c>
      <c r="C5" s="6" t="s">
        <v>1526</v>
      </c>
      <c r="D5" s="5">
        <f>[1]L06!P6</f>
        <v>3785</v>
      </c>
    </row>
    <row r="6" spans="1:4" s="1" customFormat="1" ht="16.899999999999999" customHeight="1">
      <c r="A6" s="18" t="s">
        <v>1868</v>
      </c>
      <c r="B6" s="16">
        <v>51</v>
      </c>
      <c r="C6" s="18" t="s">
        <v>1869</v>
      </c>
      <c r="D6" s="16">
        <v>0</v>
      </c>
    </row>
    <row r="7" spans="1:4" s="1" customFormat="1" ht="16.899999999999999" customHeight="1">
      <c r="A7" s="18" t="s">
        <v>1870</v>
      </c>
      <c r="B7" s="16">
        <v>0</v>
      </c>
      <c r="C7" s="18" t="s">
        <v>1871</v>
      </c>
      <c r="D7" s="16">
        <v>0</v>
      </c>
    </row>
    <row r="8" spans="1:4" s="1" customFormat="1" ht="16.899999999999999" customHeight="1">
      <c r="A8" s="18" t="s">
        <v>1506</v>
      </c>
      <c r="B8" s="16">
        <v>0</v>
      </c>
      <c r="C8" s="18"/>
      <c r="D8" s="34"/>
    </row>
    <row r="9" spans="1:4" s="1" customFormat="1" ht="16.899999999999999" customHeight="1">
      <c r="A9" s="18" t="s">
        <v>1872</v>
      </c>
      <c r="B9" s="16">
        <v>856</v>
      </c>
      <c r="C9" s="18"/>
      <c r="D9" s="34"/>
    </row>
    <row r="10" spans="1:4" s="1" customFormat="1" ht="16.899999999999999" customHeight="1">
      <c r="A10" s="18" t="s">
        <v>1873</v>
      </c>
      <c r="B10" s="5">
        <f>B11+B12+B13</f>
        <v>292</v>
      </c>
      <c r="C10" s="18" t="s">
        <v>1874</v>
      </c>
      <c r="D10" s="16">
        <v>4318</v>
      </c>
    </row>
    <row r="11" spans="1:4" s="1" customFormat="1" ht="16.899999999999999" customHeight="1">
      <c r="A11" s="18" t="s">
        <v>1875</v>
      </c>
      <c r="B11" s="16">
        <v>0</v>
      </c>
      <c r="C11" s="18"/>
      <c r="D11" s="34"/>
    </row>
    <row r="12" spans="1:4" s="1" customFormat="1" ht="16.899999999999999" customHeight="1">
      <c r="A12" s="18" t="s">
        <v>1876</v>
      </c>
      <c r="B12" s="16">
        <v>0</v>
      </c>
      <c r="C12" s="18"/>
      <c r="D12" s="34"/>
    </row>
    <row r="13" spans="1:4" s="1" customFormat="1" ht="16.899999999999999" customHeight="1">
      <c r="A13" s="18" t="s">
        <v>1877</v>
      </c>
      <c r="B13" s="16">
        <v>292</v>
      </c>
      <c r="C13" s="18"/>
      <c r="D13" s="34"/>
    </row>
    <row r="14" spans="1:4" s="1" customFormat="1" ht="16.899999999999999" customHeight="1">
      <c r="A14" s="18" t="s">
        <v>1510</v>
      </c>
      <c r="B14" s="5">
        <f>B15</f>
        <v>0</v>
      </c>
      <c r="C14" s="18" t="s">
        <v>1517</v>
      </c>
      <c r="D14" s="5">
        <f>D15</f>
        <v>0</v>
      </c>
    </row>
    <row r="15" spans="1:4" s="1" customFormat="1" ht="17.25" customHeight="1">
      <c r="A15" s="18" t="s">
        <v>1878</v>
      </c>
      <c r="B15" s="5">
        <f>B16</f>
        <v>0</v>
      </c>
      <c r="C15" s="18" t="s">
        <v>1879</v>
      </c>
      <c r="D15" s="16">
        <v>0</v>
      </c>
    </row>
    <row r="16" spans="1:4" s="1" customFormat="1" ht="17.25" customHeight="1">
      <c r="A16" s="18" t="s">
        <v>1880</v>
      </c>
      <c r="B16" s="16">
        <v>0</v>
      </c>
      <c r="C16" s="18"/>
      <c r="D16" s="36"/>
    </row>
    <row r="17" spans="1:4" s="1" customFormat="1" ht="17.25" customHeight="1">
      <c r="A17" s="18" t="s">
        <v>1511</v>
      </c>
      <c r="B17" s="5">
        <f>B18</f>
        <v>0</v>
      </c>
      <c r="C17" s="18" t="s">
        <v>1518</v>
      </c>
      <c r="D17" s="16">
        <v>0</v>
      </c>
    </row>
    <row r="18" spans="1:4" s="1" customFormat="1" ht="17.25" customHeight="1">
      <c r="A18" s="18" t="s">
        <v>1881</v>
      </c>
      <c r="B18" s="16">
        <v>0</v>
      </c>
      <c r="C18" s="18"/>
      <c r="D18" s="44"/>
    </row>
    <row r="19" spans="1:4" s="1" customFormat="1" ht="17.25" customHeight="1">
      <c r="A19" s="18" t="s">
        <v>1882</v>
      </c>
      <c r="B19" s="16">
        <v>0</v>
      </c>
      <c r="C19" s="18" t="s">
        <v>1883</v>
      </c>
      <c r="D19" s="16">
        <v>0</v>
      </c>
    </row>
    <row r="20" spans="1:4" s="1" customFormat="1" ht="17.25" customHeight="1">
      <c r="A20" s="18" t="s">
        <v>1884</v>
      </c>
      <c r="B20" s="16">
        <v>0</v>
      </c>
      <c r="C20" s="18" t="s">
        <v>1885</v>
      </c>
      <c r="D20" s="16">
        <v>0</v>
      </c>
    </row>
    <row r="21" spans="1:4" s="1" customFormat="1" ht="17.25" customHeight="1">
      <c r="A21" s="18"/>
      <c r="B21" s="33"/>
      <c r="C21" s="6" t="s">
        <v>1522</v>
      </c>
      <c r="D21" s="5">
        <f>[1]L06!Z6</f>
        <v>0</v>
      </c>
    </row>
    <row r="22" spans="1:4" s="1" customFormat="1" ht="17.25" customHeight="1">
      <c r="A22" s="18"/>
      <c r="B22" s="33"/>
      <c r="C22" s="18" t="s">
        <v>1886</v>
      </c>
      <c r="D22" s="5">
        <f>B23-D5-D6-D7-D10-D14-D17-D19-D20-D21</f>
        <v>0</v>
      </c>
    </row>
    <row r="23" spans="1:4" s="1" customFormat="1" ht="17.25" customHeight="1">
      <c r="A23" s="45" t="s">
        <v>1887</v>
      </c>
      <c r="B23" s="5">
        <f>SUM(B5:B10,B14,B17,B19:B20)</f>
        <v>8103</v>
      </c>
      <c r="C23" s="45" t="s">
        <v>1888</v>
      </c>
      <c r="D23" s="5">
        <f>SUM(D5:D7,D10,D14,D17,D19:D22)</f>
        <v>8103</v>
      </c>
    </row>
    <row r="24" spans="1:4" s="1" customFormat="1"/>
  </sheetData>
  <mergeCells count="3">
    <mergeCell ref="A1:D1"/>
    <mergeCell ref="A2:D2"/>
    <mergeCell ref="A3:D3"/>
  </mergeCells>
  <phoneticPr fontId="5" type="noConversion"/>
  <printOptions gridLines="1"/>
  <pageMargins left="0.75" right="0.75" top="1" bottom="1" header="0.5" footer="0.5"/>
  <headerFooter scaleWithDoc="0" alignWithMargins="0">
    <oddHeader>&amp;C&amp;A</oddHeader>
    <oddFooter>&amp;CPage &amp;P</oddFooter>
  </headerFooter>
</worksheet>
</file>

<file path=xl/worksheets/sheet6.xml><?xml version="1.0" encoding="utf-8"?>
<worksheet xmlns="http://schemas.openxmlformats.org/spreadsheetml/2006/main" xmlns:r="http://schemas.openxmlformats.org/officeDocument/2006/relationships">
  <dimension ref="A1:C149"/>
  <sheetViews>
    <sheetView workbookViewId="0">
      <selection activeCell="I7" sqref="I7"/>
    </sheetView>
  </sheetViews>
  <sheetFormatPr defaultRowHeight="14.25"/>
  <cols>
    <col min="1" max="1" width="45.25" style="47" customWidth="1"/>
    <col min="2" max="2" width="45.5" style="47" customWidth="1"/>
    <col min="3" max="16384" width="9" style="47"/>
  </cols>
  <sheetData>
    <row r="1" spans="1:3" ht="15.75">
      <c r="A1" s="46" t="s">
        <v>1267</v>
      </c>
    </row>
    <row r="2" spans="1:3" ht="27">
      <c r="A2" s="83" t="s">
        <v>1268</v>
      </c>
      <c r="B2" s="83"/>
    </row>
    <row r="3" spans="1:3">
      <c r="A3" s="48"/>
      <c r="B3" s="48"/>
    </row>
    <row r="4" spans="1:3" ht="39" customHeight="1">
      <c r="A4" s="84" t="s">
        <v>1269</v>
      </c>
      <c r="B4" s="85" t="s">
        <v>1270</v>
      </c>
    </row>
    <row r="5" spans="1:3" ht="15.75" customHeight="1">
      <c r="A5" s="84"/>
      <c r="B5" s="85"/>
    </row>
    <row r="6" spans="1:3" ht="15.75" customHeight="1">
      <c r="A6" s="49" t="s">
        <v>1271</v>
      </c>
      <c r="B6" s="50">
        <f>B7+B15+B35</f>
        <v>9280</v>
      </c>
    </row>
    <row r="7" spans="1:3" s="54" customFormat="1" ht="26.25" customHeight="1">
      <c r="A7" s="51" t="s">
        <v>1272</v>
      </c>
      <c r="B7" s="52">
        <v>0</v>
      </c>
      <c r="C7" s="53"/>
    </row>
    <row r="8" spans="1:3" ht="15.75" customHeight="1">
      <c r="A8" s="55" t="s">
        <v>1273</v>
      </c>
      <c r="B8" s="56"/>
      <c r="C8" s="57"/>
    </row>
    <row r="9" spans="1:3" ht="15.75" customHeight="1">
      <c r="A9" s="55" t="s">
        <v>1274</v>
      </c>
      <c r="B9" s="56"/>
      <c r="C9" s="57"/>
    </row>
    <row r="10" spans="1:3" ht="15.75" customHeight="1">
      <c r="A10" s="55" t="s">
        <v>1275</v>
      </c>
      <c r="B10" s="56"/>
      <c r="C10" s="57"/>
    </row>
    <row r="11" spans="1:3" ht="15.75" customHeight="1">
      <c r="A11" s="55" t="s">
        <v>1276</v>
      </c>
      <c r="B11" s="56"/>
      <c r="C11" s="57"/>
    </row>
    <row r="12" spans="1:3" ht="15.75" customHeight="1">
      <c r="A12" s="55" t="s">
        <v>1277</v>
      </c>
      <c r="B12" s="56"/>
      <c r="C12" s="57"/>
    </row>
    <row r="13" spans="1:3" ht="15.75" customHeight="1">
      <c r="A13" s="55" t="s">
        <v>1278</v>
      </c>
      <c r="B13" s="56"/>
      <c r="C13" s="57"/>
    </row>
    <row r="14" spans="1:3" ht="15.75" customHeight="1">
      <c r="A14" s="55" t="s">
        <v>1279</v>
      </c>
      <c r="B14" s="56"/>
      <c r="C14" s="57"/>
    </row>
    <row r="15" spans="1:3" s="54" customFormat="1" ht="21" customHeight="1">
      <c r="A15" s="51" t="s">
        <v>1280</v>
      </c>
      <c r="B15" s="52">
        <v>6178</v>
      </c>
      <c r="C15" s="53"/>
    </row>
    <row r="16" spans="1:3" ht="15">
      <c r="A16" s="55" t="s">
        <v>1281</v>
      </c>
      <c r="B16" s="56">
        <v>0</v>
      </c>
      <c r="C16" s="57"/>
    </row>
    <row r="17" spans="1:3" ht="15">
      <c r="A17" s="55" t="s">
        <v>1282</v>
      </c>
      <c r="B17" s="56">
        <v>35</v>
      </c>
      <c r="C17" s="57"/>
    </row>
    <row r="18" spans="1:3" ht="15">
      <c r="A18" s="55" t="s">
        <v>1283</v>
      </c>
      <c r="B18" s="56">
        <v>0</v>
      </c>
      <c r="C18" s="57"/>
    </row>
    <row r="19" spans="1:3" ht="15">
      <c r="A19" s="55" t="s">
        <v>1284</v>
      </c>
      <c r="B19" s="56">
        <v>1007</v>
      </c>
      <c r="C19" s="57"/>
    </row>
    <row r="20" spans="1:3" ht="15">
      <c r="A20" s="55" t="s">
        <v>1285</v>
      </c>
      <c r="B20" s="56">
        <v>0</v>
      </c>
      <c r="C20" s="57"/>
    </row>
    <row r="21" spans="1:3" ht="15">
      <c r="A21" s="55" t="s">
        <v>1286</v>
      </c>
      <c r="B21" s="56">
        <v>688</v>
      </c>
      <c r="C21" s="57"/>
    </row>
    <row r="22" spans="1:3" ht="15">
      <c r="A22" s="55" t="s">
        <v>1287</v>
      </c>
      <c r="B22" s="56">
        <v>3164</v>
      </c>
      <c r="C22" s="57"/>
    </row>
    <row r="23" spans="1:3" ht="15">
      <c r="A23" s="55" t="s">
        <v>1288</v>
      </c>
      <c r="B23" s="56"/>
      <c r="C23" s="57"/>
    </row>
    <row r="24" spans="1:3" ht="15">
      <c r="A24" s="55" t="s">
        <v>1289</v>
      </c>
      <c r="B24" s="56"/>
      <c r="C24" s="57"/>
    </row>
    <row r="25" spans="1:3" ht="15">
      <c r="A25" s="55" t="s">
        <v>1290</v>
      </c>
      <c r="B25" s="56">
        <v>0</v>
      </c>
      <c r="C25" s="57"/>
    </row>
    <row r="26" spans="1:3" ht="15">
      <c r="A26" s="55" t="s">
        <v>1291</v>
      </c>
      <c r="B26" s="56">
        <v>0</v>
      </c>
      <c r="C26" s="57"/>
    </row>
    <row r="27" spans="1:3" ht="15">
      <c r="A27" s="55" t="s">
        <v>1292</v>
      </c>
      <c r="B27" s="56">
        <v>448</v>
      </c>
      <c r="C27" s="57"/>
    </row>
    <row r="28" spans="1:3" ht="15">
      <c r="A28" s="55" t="s">
        <v>1293</v>
      </c>
      <c r="B28" s="56">
        <v>0</v>
      </c>
      <c r="C28" s="57"/>
    </row>
    <row r="29" spans="1:3" ht="15">
      <c r="A29" s="55" t="s">
        <v>1294</v>
      </c>
      <c r="B29" s="56">
        <v>52</v>
      </c>
      <c r="C29" s="57"/>
    </row>
    <row r="30" spans="1:3" ht="15">
      <c r="A30" s="55" t="s">
        <v>1295</v>
      </c>
      <c r="B30" s="56">
        <v>0</v>
      </c>
      <c r="C30" s="57"/>
    </row>
    <row r="31" spans="1:3" ht="15">
      <c r="A31" s="55" t="s">
        <v>1296</v>
      </c>
      <c r="B31" s="56">
        <v>0</v>
      </c>
      <c r="C31" s="57"/>
    </row>
    <row r="32" spans="1:3" ht="15">
      <c r="A32" s="55" t="s">
        <v>1297</v>
      </c>
      <c r="B32" s="56">
        <v>0</v>
      </c>
      <c r="C32" s="57"/>
    </row>
    <row r="33" spans="1:3" ht="15">
      <c r="A33" s="55" t="s">
        <v>1298</v>
      </c>
      <c r="B33" s="56">
        <v>784</v>
      </c>
      <c r="C33" s="57"/>
    </row>
    <row r="34" spans="1:3" ht="15">
      <c r="A34" s="55" t="s">
        <v>1299</v>
      </c>
      <c r="B34" s="56">
        <v>0</v>
      </c>
      <c r="C34" s="57"/>
    </row>
    <row r="35" spans="1:3" s="54" customFormat="1" ht="15">
      <c r="A35" s="51" t="s">
        <v>1300</v>
      </c>
      <c r="B35" s="52">
        <v>3102</v>
      </c>
      <c r="C35" s="53"/>
    </row>
    <row r="36" spans="1:3" ht="15">
      <c r="A36" s="55" t="s">
        <v>1249</v>
      </c>
      <c r="B36" s="56">
        <v>20</v>
      </c>
      <c r="C36" s="57"/>
    </row>
    <row r="37" spans="1:3" ht="15">
      <c r="A37" s="55" t="s">
        <v>1250</v>
      </c>
      <c r="B37" s="56"/>
      <c r="C37" s="57"/>
    </row>
    <row r="38" spans="1:3" ht="15">
      <c r="A38" s="55" t="s">
        <v>1251</v>
      </c>
      <c r="B38" s="56"/>
      <c r="C38" s="57"/>
    </row>
    <row r="39" spans="1:3" ht="15">
      <c r="A39" s="55" t="s">
        <v>1252</v>
      </c>
      <c r="B39" s="56"/>
      <c r="C39" s="57"/>
    </row>
    <row r="40" spans="1:3" ht="15">
      <c r="A40" s="55" t="s">
        <v>1253</v>
      </c>
      <c r="B40" s="56">
        <v>20</v>
      </c>
      <c r="C40" s="57"/>
    </row>
    <row r="41" spans="1:3" ht="15">
      <c r="A41" s="55" t="s">
        <v>1254</v>
      </c>
      <c r="B41" s="56">
        <v>22</v>
      </c>
      <c r="C41" s="57"/>
    </row>
    <row r="42" spans="1:3" ht="15">
      <c r="A42" s="55" t="s">
        <v>1255</v>
      </c>
      <c r="B42" s="56">
        <v>1617</v>
      </c>
      <c r="C42" s="57"/>
    </row>
    <row r="43" spans="1:3" ht="15">
      <c r="A43" s="55" t="s">
        <v>1256</v>
      </c>
      <c r="B43" s="56">
        <v>131</v>
      </c>
      <c r="C43" s="57"/>
    </row>
    <row r="44" spans="1:3" ht="15">
      <c r="A44" s="55" t="s">
        <v>1257</v>
      </c>
      <c r="B44" s="56"/>
      <c r="C44" s="57"/>
    </row>
    <row r="45" spans="1:3" ht="15">
      <c r="A45" s="55" t="s">
        <v>1258</v>
      </c>
      <c r="B45" s="56"/>
      <c r="C45" s="57"/>
    </row>
    <row r="46" spans="1:3" ht="15">
      <c r="A46" s="55" t="s">
        <v>1259</v>
      </c>
      <c r="B46" s="56">
        <v>99</v>
      </c>
      <c r="C46" s="57"/>
    </row>
    <row r="47" spans="1:3" ht="15">
      <c r="A47" s="55" t="s">
        <v>1260</v>
      </c>
      <c r="B47" s="56"/>
      <c r="C47" s="57"/>
    </row>
    <row r="48" spans="1:3" ht="15">
      <c r="A48" s="55" t="s">
        <v>1261</v>
      </c>
      <c r="B48" s="56"/>
      <c r="C48" s="57"/>
    </row>
    <row r="49" spans="1:3" ht="15">
      <c r="A49" s="55" t="s">
        <v>1262</v>
      </c>
      <c r="B49" s="56"/>
      <c r="C49" s="57"/>
    </row>
    <row r="50" spans="1:3" ht="15">
      <c r="A50" s="55" t="s">
        <v>1263</v>
      </c>
      <c r="B50" s="56"/>
      <c r="C50" s="57"/>
    </row>
    <row r="51" spans="1:3" ht="15">
      <c r="A51" s="55" t="s">
        <v>1264</v>
      </c>
      <c r="B51" s="56">
        <v>1193</v>
      </c>
      <c r="C51" s="57"/>
    </row>
    <row r="52" spans="1:3" ht="15">
      <c r="A52" s="55" t="s">
        <v>1265</v>
      </c>
      <c r="B52" s="56"/>
      <c r="C52" s="57"/>
    </row>
    <row r="53" spans="1:3" ht="15">
      <c r="A53" s="55" t="s">
        <v>1266</v>
      </c>
      <c r="B53" s="56"/>
      <c r="C53" s="57"/>
    </row>
    <row r="54" spans="1:3">
      <c r="A54" s="57"/>
      <c r="B54" s="57"/>
      <c r="C54" s="57"/>
    </row>
    <row r="55" spans="1:3">
      <c r="A55" s="57"/>
      <c r="B55" s="57"/>
      <c r="C55" s="57"/>
    </row>
    <row r="56" spans="1:3">
      <c r="A56" s="57"/>
      <c r="B56" s="57"/>
      <c r="C56" s="57"/>
    </row>
    <row r="57" spans="1:3">
      <c r="A57" s="57"/>
      <c r="B57" s="57"/>
      <c r="C57" s="57"/>
    </row>
    <row r="58" spans="1:3">
      <c r="A58" s="57"/>
      <c r="B58" s="57"/>
      <c r="C58" s="57"/>
    </row>
    <row r="59" spans="1:3">
      <c r="A59" s="57"/>
      <c r="B59" s="57"/>
      <c r="C59" s="57"/>
    </row>
    <row r="60" spans="1:3">
      <c r="A60" s="57"/>
      <c r="B60" s="57"/>
      <c r="C60" s="57"/>
    </row>
    <row r="61" spans="1:3">
      <c r="A61" s="57"/>
      <c r="B61" s="57"/>
      <c r="C61" s="57"/>
    </row>
    <row r="62" spans="1:3">
      <c r="A62" s="57"/>
      <c r="B62" s="57"/>
      <c r="C62" s="57"/>
    </row>
    <row r="63" spans="1:3">
      <c r="A63" s="57"/>
      <c r="B63" s="57"/>
      <c r="C63" s="57"/>
    </row>
    <row r="64" spans="1:3">
      <c r="A64" s="57"/>
      <c r="B64" s="57"/>
      <c r="C64" s="57"/>
    </row>
    <row r="65" spans="1:3">
      <c r="A65" s="57"/>
      <c r="B65" s="57"/>
      <c r="C65" s="57"/>
    </row>
    <row r="66" spans="1:3">
      <c r="A66" s="57"/>
      <c r="B66" s="57"/>
      <c r="C66" s="57"/>
    </row>
    <row r="67" spans="1:3">
      <c r="A67" s="57"/>
      <c r="B67" s="57"/>
      <c r="C67" s="57"/>
    </row>
    <row r="68" spans="1:3">
      <c r="A68" s="57"/>
      <c r="B68" s="57"/>
      <c r="C68" s="57"/>
    </row>
    <row r="69" spans="1:3">
      <c r="A69" s="57"/>
      <c r="B69" s="57"/>
      <c r="C69" s="57"/>
    </row>
    <row r="70" spans="1:3">
      <c r="A70" s="57"/>
      <c r="B70" s="57"/>
      <c r="C70" s="57"/>
    </row>
    <row r="71" spans="1:3">
      <c r="A71" s="57"/>
      <c r="B71" s="57"/>
      <c r="C71" s="57"/>
    </row>
    <row r="72" spans="1:3">
      <c r="A72" s="57"/>
      <c r="B72" s="57"/>
      <c r="C72" s="57"/>
    </row>
    <row r="73" spans="1:3">
      <c r="A73" s="57"/>
      <c r="B73" s="57"/>
      <c r="C73" s="57"/>
    </row>
    <row r="74" spans="1:3">
      <c r="A74" s="57"/>
      <c r="B74" s="57"/>
      <c r="C74" s="57"/>
    </row>
    <row r="75" spans="1:3">
      <c r="A75" s="57"/>
      <c r="B75" s="57"/>
      <c r="C75" s="57"/>
    </row>
    <row r="76" spans="1:3">
      <c r="A76" s="57"/>
      <c r="B76" s="57"/>
      <c r="C76" s="57"/>
    </row>
    <row r="77" spans="1:3">
      <c r="A77" s="57"/>
      <c r="B77" s="57"/>
      <c r="C77" s="57"/>
    </row>
    <row r="78" spans="1:3">
      <c r="A78" s="57"/>
      <c r="B78" s="57"/>
      <c r="C78" s="57"/>
    </row>
    <row r="79" spans="1:3">
      <c r="A79" s="57"/>
      <c r="B79" s="57"/>
      <c r="C79" s="57"/>
    </row>
    <row r="80" spans="1:3">
      <c r="A80" s="57"/>
      <c r="B80" s="57"/>
      <c r="C80" s="57"/>
    </row>
    <row r="81" spans="1:3">
      <c r="A81" s="57"/>
      <c r="B81" s="57"/>
      <c r="C81" s="57"/>
    </row>
    <row r="82" spans="1:3">
      <c r="A82" s="57"/>
      <c r="B82" s="57"/>
      <c r="C82" s="57"/>
    </row>
    <row r="83" spans="1:3">
      <c r="A83" s="57"/>
      <c r="B83" s="57"/>
      <c r="C83" s="57"/>
    </row>
    <row r="84" spans="1:3">
      <c r="A84" s="57"/>
      <c r="B84" s="57"/>
      <c r="C84" s="57"/>
    </row>
    <row r="85" spans="1:3">
      <c r="A85" s="57"/>
      <c r="B85" s="57"/>
      <c r="C85" s="57"/>
    </row>
    <row r="86" spans="1:3">
      <c r="A86" s="57"/>
    </row>
    <row r="87" spans="1:3">
      <c r="A87" s="57"/>
    </row>
    <row r="88" spans="1:3">
      <c r="A88" s="57"/>
    </row>
    <row r="89" spans="1:3">
      <c r="A89" s="57"/>
    </row>
    <row r="90" spans="1:3">
      <c r="A90" s="57"/>
    </row>
    <row r="91" spans="1:3">
      <c r="A91" s="57"/>
    </row>
    <row r="92" spans="1:3">
      <c r="A92" s="57"/>
    </row>
    <row r="93" spans="1:3">
      <c r="A93" s="57"/>
    </row>
    <row r="94" spans="1:3">
      <c r="A94" s="57"/>
    </row>
    <row r="95" spans="1:3">
      <c r="A95" s="57"/>
    </row>
    <row r="96" spans="1:3">
      <c r="A96" s="57"/>
    </row>
    <row r="97" spans="1:1">
      <c r="A97" s="57"/>
    </row>
    <row r="98" spans="1:1">
      <c r="A98" s="57"/>
    </row>
    <row r="99" spans="1:1">
      <c r="A99" s="57"/>
    </row>
    <row r="100" spans="1:1">
      <c r="A100" s="57"/>
    </row>
    <row r="101" spans="1:1">
      <c r="A101" s="57"/>
    </row>
    <row r="102" spans="1:1">
      <c r="A102" s="57"/>
    </row>
    <row r="103" spans="1:1">
      <c r="A103" s="57"/>
    </row>
    <row r="104" spans="1:1">
      <c r="A104" s="57"/>
    </row>
    <row r="105" spans="1:1">
      <c r="A105" s="57"/>
    </row>
    <row r="106" spans="1:1">
      <c r="A106" s="57"/>
    </row>
    <row r="107" spans="1:1">
      <c r="A107" s="57"/>
    </row>
    <row r="108" spans="1:1">
      <c r="A108" s="57"/>
    </row>
    <row r="109" spans="1:1">
      <c r="A109" s="57"/>
    </row>
    <row r="110" spans="1:1">
      <c r="A110" s="57"/>
    </row>
    <row r="111" spans="1:1">
      <c r="A111" s="57"/>
    </row>
    <row r="112" spans="1:1">
      <c r="A112" s="57"/>
    </row>
    <row r="113" spans="1:1">
      <c r="A113" s="57"/>
    </row>
    <row r="114" spans="1:1">
      <c r="A114" s="57"/>
    </row>
    <row r="115" spans="1:1">
      <c r="A115" s="57"/>
    </row>
    <row r="116" spans="1:1">
      <c r="A116" s="57"/>
    </row>
    <row r="117" spans="1:1">
      <c r="A117" s="57"/>
    </row>
    <row r="118" spans="1:1">
      <c r="A118" s="57"/>
    </row>
    <row r="119" spans="1:1">
      <c r="A119" s="57"/>
    </row>
    <row r="120" spans="1:1">
      <c r="A120" s="57"/>
    </row>
    <row r="121" spans="1:1">
      <c r="A121" s="57"/>
    </row>
    <row r="122" spans="1:1">
      <c r="A122" s="57"/>
    </row>
    <row r="123" spans="1:1">
      <c r="A123" s="57"/>
    </row>
    <row r="124" spans="1:1">
      <c r="A124" s="57"/>
    </row>
    <row r="125" spans="1:1">
      <c r="A125" s="57"/>
    </row>
    <row r="126" spans="1:1">
      <c r="A126" s="57"/>
    </row>
    <row r="127" spans="1:1">
      <c r="A127" s="57"/>
    </row>
    <row r="128" spans="1:1">
      <c r="A128" s="57"/>
    </row>
    <row r="129" spans="1:1">
      <c r="A129" s="57"/>
    </row>
    <row r="130" spans="1:1">
      <c r="A130" s="57"/>
    </row>
    <row r="131" spans="1:1">
      <c r="A131" s="57"/>
    </row>
    <row r="132" spans="1:1">
      <c r="A132" s="57"/>
    </row>
    <row r="133" spans="1:1">
      <c r="A133" s="57"/>
    </row>
    <row r="134" spans="1:1">
      <c r="A134" s="57"/>
    </row>
    <row r="135" spans="1:1">
      <c r="A135" s="57"/>
    </row>
    <row r="136" spans="1:1">
      <c r="A136" s="57"/>
    </row>
    <row r="137" spans="1:1">
      <c r="A137" s="57"/>
    </row>
    <row r="138" spans="1:1">
      <c r="A138" s="57"/>
    </row>
    <row r="139" spans="1:1">
      <c r="A139" s="57"/>
    </row>
    <row r="140" spans="1:1">
      <c r="A140" s="57"/>
    </row>
    <row r="141" spans="1:1">
      <c r="A141" s="57"/>
    </row>
    <row r="142" spans="1:1">
      <c r="A142" s="57"/>
    </row>
    <row r="143" spans="1:1">
      <c r="A143" s="57"/>
    </row>
    <row r="144" spans="1:1">
      <c r="A144" s="57"/>
    </row>
    <row r="145" spans="1:1">
      <c r="A145" s="57"/>
    </row>
    <row r="146" spans="1:1">
      <c r="A146" s="57"/>
    </row>
    <row r="147" spans="1:1">
      <c r="A147" s="57"/>
    </row>
    <row r="148" spans="1:1">
      <c r="A148" s="57"/>
    </row>
    <row r="149" spans="1:1">
      <c r="A149" s="57"/>
    </row>
  </sheetData>
  <mergeCells count="3">
    <mergeCell ref="A2:B2"/>
    <mergeCell ref="A4:A5"/>
    <mergeCell ref="B4:B5"/>
  </mergeCells>
  <phoneticPr fontId="5" type="noConversion"/>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E23"/>
  <sheetViews>
    <sheetView workbookViewId="0">
      <selection activeCell="E16" sqref="E16"/>
    </sheetView>
  </sheetViews>
  <sheetFormatPr defaultColWidth="41.875" defaultRowHeight="14.25"/>
  <cols>
    <col min="1" max="1" width="41.875" style="58" customWidth="1"/>
    <col min="2" max="2" width="18.875" style="58" customWidth="1"/>
    <col min="3" max="3" width="8.5" style="58" customWidth="1"/>
    <col min="4" max="255" width="9" style="58" customWidth="1"/>
    <col min="256" max="16384" width="41.875" style="58"/>
  </cols>
  <sheetData>
    <row r="1" spans="1:2" ht="27">
      <c r="A1" s="88" t="s">
        <v>1325</v>
      </c>
      <c r="B1" s="88"/>
    </row>
    <row r="2" spans="1:2" ht="15" thickBot="1">
      <c r="A2" s="59" t="s">
        <v>1326</v>
      </c>
      <c r="B2" s="60" t="s">
        <v>1301</v>
      </c>
    </row>
    <row r="3" spans="1:2">
      <c r="A3" s="61" t="s">
        <v>1302</v>
      </c>
      <c r="B3" s="62" t="s">
        <v>1327</v>
      </c>
    </row>
    <row r="4" spans="1:2">
      <c r="A4" s="63" t="s">
        <v>1303</v>
      </c>
      <c r="B4" s="64" t="s">
        <v>1304</v>
      </c>
    </row>
    <row r="5" spans="1:2">
      <c r="A5" s="65" t="s">
        <v>1305</v>
      </c>
      <c r="B5" s="64">
        <v>106</v>
      </c>
    </row>
    <row r="6" spans="1:2">
      <c r="A6" s="65" t="s">
        <v>1306</v>
      </c>
      <c r="B6" s="66">
        <v>106</v>
      </c>
    </row>
    <row r="7" spans="1:2">
      <c r="A7" s="65" t="s">
        <v>1307</v>
      </c>
      <c r="B7" s="66"/>
    </row>
    <row r="8" spans="1:2">
      <c r="A8" s="65" t="s">
        <v>1308</v>
      </c>
      <c r="B8" s="66">
        <v>78.099999999999994</v>
      </c>
    </row>
    <row r="9" spans="1:2">
      <c r="A9" s="65" t="s">
        <v>1309</v>
      </c>
      <c r="B9" s="66"/>
    </row>
    <row r="10" spans="1:2">
      <c r="A10" s="65" t="s">
        <v>1310</v>
      </c>
      <c r="B10" s="66">
        <v>78.12</v>
      </c>
    </row>
    <row r="11" spans="1:2">
      <c r="A11" s="65" t="s">
        <v>1311</v>
      </c>
      <c r="B11" s="66">
        <v>27.83</v>
      </c>
    </row>
    <row r="12" spans="1:2">
      <c r="A12" s="65" t="s">
        <v>1312</v>
      </c>
      <c r="B12" s="64" t="s">
        <v>1313</v>
      </c>
    </row>
    <row r="13" spans="1:2">
      <c r="A13" s="65" t="s">
        <v>1314</v>
      </c>
      <c r="B13" s="67"/>
    </row>
    <row r="14" spans="1:2">
      <c r="A14" s="65" t="s">
        <v>1315</v>
      </c>
      <c r="B14" s="67"/>
    </row>
    <row r="15" spans="1:2">
      <c r="A15" s="65" t="s">
        <v>1316</v>
      </c>
      <c r="B15" s="67"/>
    </row>
    <row r="16" spans="1:2">
      <c r="A16" s="65" t="s">
        <v>1317</v>
      </c>
      <c r="B16" s="67">
        <v>11</v>
      </c>
    </row>
    <row r="17" spans="1:5">
      <c r="A17" s="65" t="s">
        <v>1318</v>
      </c>
      <c r="B17" s="67"/>
    </row>
    <row r="18" spans="1:5">
      <c r="A18" s="65" t="s">
        <v>1319</v>
      </c>
      <c r="B18" s="67"/>
    </row>
    <row r="19" spans="1:5">
      <c r="A19" s="65" t="s">
        <v>1320</v>
      </c>
      <c r="B19" s="67"/>
    </row>
    <row r="20" spans="1:5">
      <c r="A20" s="65" t="s">
        <v>1321</v>
      </c>
      <c r="B20" s="67"/>
    </row>
    <row r="21" spans="1:5" ht="15" thickBot="1">
      <c r="A21" s="65" t="s">
        <v>1322</v>
      </c>
      <c r="B21" s="67">
        <v>0</v>
      </c>
    </row>
    <row r="22" spans="1:5" ht="15" thickBot="1">
      <c r="A22" s="68" t="s">
        <v>1323</v>
      </c>
      <c r="B22" s="69">
        <v>0</v>
      </c>
    </row>
    <row r="23" spans="1:5" ht="241.5" customHeight="1">
      <c r="A23" s="86" t="s">
        <v>1328</v>
      </c>
      <c r="B23" s="87"/>
      <c r="C23" s="70" t="s">
        <v>1324</v>
      </c>
      <c r="D23" s="70" t="s">
        <v>1324</v>
      </c>
      <c r="E23" s="70" t="s">
        <v>1324</v>
      </c>
    </row>
  </sheetData>
  <mergeCells count="2">
    <mergeCell ref="A23:B23"/>
    <mergeCell ref="A1:B1"/>
  </mergeCells>
  <phoneticPr fontId="5"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7</vt:i4>
      </vt:variant>
    </vt:vector>
  </HeadingPairs>
  <TitlesOfParts>
    <vt:vector size="7" baseType="lpstr">
      <vt:lpstr>一般公共预算支出经济分类决算表</vt:lpstr>
      <vt:lpstr>一般公共预算收入决算表</vt:lpstr>
      <vt:lpstr>一般公共预算支出决算功能分类表</vt:lpstr>
      <vt:lpstr>政府性基金收支及结余情况表</vt:lpstr>
      <vt:lpstr>政府性基金转移性收支决算表</vt:lpstr>
      <vt:lpstr>税收返还和转移支付情况表</vt:lpstr>
      <vt:lpstr>三公经费汇总情况表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HSSP</dc:creator>
  <cp:lastModifiedBy>Administrator</cp:lastModifiedBy>
  <dcterms:created xsi:type="dcterms:W3CDTF">2017-10-23T00:10:33Z</dcterms:created>
  <dcterms:modified xsi:type="dcterms:W3CDTF">2017-10-26T01:38:30Z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ies>
</file>