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45、本级公共预算收入" sheetId="23" r:id="rId1"/>
    <sheet name="本级公共预算支出" sheetId="21" r:id="rId2"/>
    <sheet name="本级政府基金收入" sheetId="6" r:id="rId3"/>
    <sheet name="本级政府性基金支出" sheetId="18" r:id="rId4"/>
  </sheets>
  <externalReferences>
    <externalReference r:id="rId5"/>
    <externalReference r:id="rId6"/>
    <externalReference r:id="rId7"/>
  </externalReferences>
  <definedNames>
    <definedName name="_xlnm.Print_Titles" localSheetId="3">本级政府性基金支出!$1:$4</definedName>
    <definedName name="_xlnm._FilterDatabase" localSheetId="1" hidden="1">本级公共预算支出!$A$5:$F$5</definedName>
    <definedName name="_xlnm.Print_Titles" localSheetId="1">本级公共预算支出!$1:$4</definedName>
    <definedName name="_Order1" hidden="1">255</definedName>
    <definedName name="_Order2" hidden="1">255</definedName>
    <definedName name="_2005年8月取数查询_查询_交叉表">[3]人员职务!#REF!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Database" hidden="1">#REF!</definedName>
    <definedName name="gxxe2003">'[2]P1012001'!$A$6:$E$117</definedName>
    <definedName name="_s1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  <definedName name="_xlnm.Print_Titles" localSheetId="0">'45、本级公共预算收入'!$1:$4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<sst xmlns="http://schemas.openxmlformats.org/spreadsheetml/2006/main" count="474" uniqueCount="453">
  <si>
    <t>附件1</t>
  </si>
  <si>
    <r>
      <rPr>
        <sz val="20"/>
        <color rgb="FF000000"/>
        <rFont val="方正大标宋简体"/>
        <charset val="134"/>
      </rPr>
      <t>高新区</t>
    </r>
    <r>
      <rPr>
        <sz val="20"/>
        <color rgb="FF000000"/>
        <rFont val="Times New Roman"/>
        <charset val="134"/>
      </rPr>
      <t>2021</t>
    </r>
    <r>
      <rPr>
        <sz val="20"/>
        <color rgb="FF000000"/>
        <rFont val="方正大标宋简体"/>
        <charset val="134"/>
      </rPr>
      <t>年一般公共预算收入明细表</t>
    </r>
  </si>
  <si>
    <r>
      <rPr>
        <sz val="11"/>
        <color indexed="8"/>
        <rFont val="宋体"/>
        <charset val="134"/>
      </rPr>
      <t>单位：万元</t>
    </r>
  </si>
  <si>
    <r>
      <rPr>
        <sz val="11"/>
        <rFont val="宋体"/>
        <charset val="134"/>
      </rPr>
      <t>科目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</si>
  <si>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134"/>
      </rPr>
      <t>        </t>
    </r>
    <r>
      <rPr>
        <sz val="11"/>
        <color indexed="8"/>
        <rFont val="宋体"/>
        <charset val="134"/>
      </rPr>
      <t>目</t>
    </r>
  </si>
  <si>
    <t>预算数</t>
  </si>
  <si>
    <t>调整预算数</t>
  </si>
  <si>
    <r>
      <rPr>
        <b/>
        <sz val="10"/>
        <rFont val="宋体"/>
        <charset val="134"/>
      </rPr>
      <t>比预算数增减</t>
    </r>
    <r>
      <rPr>
        <b/>
        <sz val="10"/>
        <rFont val="Times New Roman"/>
        <charset val="0"/>
      </rPr>
      <t>+-</t>
    </r>
  </si>
  <si>
    <r>
      <rPr>
        <sz val="11"/>
        <color indexed="8"/>
        <rFont val="宋体"/>
        <charset val="134"/>
      </rPr>
      <t>备注</t>
    </r>
  </si>
  <si>
    <t>一、区本级一般公共预算收入</t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</si>
  <si>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（一）税收收入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</si>
  <si>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增值税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</si>
  <si>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企业所得税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</si>
  <si>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个人所得税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</si>
  <si>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资源税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</si>
  <si>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城市维护建设税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</si>
  <si>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房产税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</si>
  <si>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印花税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</si>
  <si>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城镇土地使用税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</si>
  <si>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土地增值税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</si>
  <si>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车船税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</si>
  <si>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耕地占用税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</si>
  <si>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契税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</si>
  <si>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烟叶税</t>
    </r>
  </si>
  <si>
    <r>
      <rPr>
        <sz val="11"/>
        <color indexed="8"/>
        <rFont val="Times New Roman"/>
        <charset val="0"/>
      </rPr>
      <t xml:space="preserve">     </t>
    </r>
    <r>
      <rPr>
        <sz val="11"/>
        <color indexed="8"/>
        <rFont val="宋体"/>
        <charset val="134"/>
      </rPr>
      <t>环境保护税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</si>
  <si>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其他税收收入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</si>
  <si>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（二）非税收入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</si>
  <si>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专项收入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</si>
  <si>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行政事业性收费收入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</si>
  <si>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罚没收入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</si>
  <si>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国有资本经营收入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</si>
  <si>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国有资源（资产）有偿使用收入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</si>
  <si>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捐赠收入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</si>
  <si>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政府住房基金收入</t>
    </r>
  </si>
  <si>
    <r>
      <rPr>
        <sz val="11"/>
        <color indexed="8"/>
        <rFont val="Times New Roman"/>
        <charset val="0"/>
      </rPr>
      <t>     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</si>
  <si>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宋体"/>
        <charset val="134"/>
      </rPr>
      <t>二、转移性收入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</si>
  <si>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（一）返还性收入</t>
    </r>
  </si>
  <si>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其它返还性收入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</si>
  <si>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（二）一般性转移支付收入</t>
    </r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</si>
  <si>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0"/>
      </rPr>
      <t>体制补助收入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</si>
  <si>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均衡性转移支付收入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</si>
  <si>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县级基本财力保障机制奖补资金收入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</si>
  <si>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结算补助收入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</si>
  <si>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基层公检法司转移支付收入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</si>
  <si>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城乡义务教育转移支付收入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</si>
  <si>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基本养老金转移支付收入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</si>
  <si>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产粮大县奖励资金收入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</si>
  <si>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重点生态功能区转移支付收入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</si>
  <si>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固定数额补助收入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</si>
  <si>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革命老区转移支付收入</t>
    </r>
  </si>
  <si>
    <t xml:space="preserve">1100229  </t>
  </si>
  <si>
    <t xml:space="preserve">  民族地区转移支付收入</t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</si>
  <si>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一般公共服务共同财政事权转移支付收入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</si>
  <si>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外交共同财政事权转移支付收入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</si>
  <si>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国防支出共同财政事权转移支付收入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</si>
  <si>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公共安全共同财政事权转移支付收入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</si>
  <si>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教育共同财政事权转移支付收入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</si>
  <si>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科学技术共同财政事权转移支付收入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</si>
  <si>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文化旅游体育与传媒共同财政事权转移支付收入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</si>
  <si>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社会保障和就业共同财政事权转移支付收入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</si>
  <si>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卫生健康共同财政事权转移支付收入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</si>
  <si>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节能环保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</si>
  <si>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城乡社区共同财政事权转移支付收入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</si>
  <si>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农林水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</si>
  <si>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交通运输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</si>
  <si>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rgb="FF000000"/>
        <rFont val="Times New Roman"/>
        <charset val="0"/>
      </rPr>
      <t>    </t>
    </r>
    <r>
      <rPr>
        <sz val="11"/>
        <color rgb="FF000000"/>
        <rFont val="宋体"/>
        <charset val="0"/>
      </rPr>
      <t>资源勘探工业信息等共同财政事权转移支付收入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</si>
  <si>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商业服务业等</t>
    </r>
    <r>
      <rPr>
        <sz val="11"/>
        <color indexed="8"/>
        <rFont val="Times New Roman"/>
        <charset val="0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</si>
  <si>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金融共同财政事权转移支付收入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</si>
  <si>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自然资源海洋气象等共同财政事权转移支付收入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</si>
  <si>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住房保障共同财政事权转移支付收入</t>
    </r>
  </si>
  <si>
    <t xml:space="preserve">1100260  </t>
  </si>
  <si>
    <t xml:space="preserve">  灾害防治及应急管理共同财政事权转移支付收入</t>
  </si>
  <si>
    <r>
      <rPr>
        <sz val="11"/>
        <color rgb="FF000000"/>
        <rFont val="Times New Roman"/>
        <charset val="0"/>
      </rPr>
      <t>    </t>
    </r>
    <r>
      <rPr>
        <sz val="11"/>
        <color rgb="FF000000"/>
        <rFont val="宋体"/>
        <charset val="0"/>
      </rPr>
      <t>粮油物资储备共同财政事权转移支付收入</t>
    </r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</si>
  <si>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0"/>
      </rPr>
      <t>灾害防治及应急管理共同财政事权转移支付收入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</si>
  <si>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其他共同财政事权转移支付收入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</si>
  <si>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其他一般性转移支付收入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</si>
  <si>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（三）专项转移支付收入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</si>
  <si>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一般公共服务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</si>
  <si>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外交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</si>
  <si>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国防支出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</si>
  <si>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公共安全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</si>
  <si>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教育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</si>
  <si>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科学技术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</si>
  <si>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文化旅游体育与传媒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</si>
  <si>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社会保障和就业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</si>
  <si>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卫生健康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</si>
  <si>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节能环保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</si>
  <si>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城乡社区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</si>
  <si>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农林水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</si>
  <si>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交通运输</t>
    </r>
    <r>
      <rPr>
        <sz val="11"/>
        <color indexed="8"/>
        <rFont val="Times New Roman"/>
        <charset val="0"/>
      </rPr>
      <t> </t>
    </r>
  </si>
  <si>
    <r>
      <rPr>
        <sz val="11"/>
        <color rgb="FF000000"/>
        <rFont val="Times New Roman"/>
        <charset val="0"/>
      </rPr>
      <t>    </t>
    </r>
    <r>
      <rPr>
        <sz val="11"/>
        <color rgb="FF000000"/>
        <rFont val="宋体"/>
        <charset val="0"/>
      </rPr>
      <t>资源勘探工业信息等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</si>
  <si>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商业服务业等</t>
    </r>
    <r>
      <rPr>
        <sz val="11"/>
        <color indexed="8"/>
        <rFont val="Times New Roman"/>
        <charset val="0"/>
      </rPr>
      <t> 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</si>
  <si>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金融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</si>
  <si>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自然资源海洋气象等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</si>
  <si>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住房保障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</si>
  <si>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粮油物资储备</t>
    </r>
  </si>
  <si>
    <t xml:space="preserve">  灾害防治及应急管理</t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</si>
  <si>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</si>
  <si>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（四）下级上解收入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</si>
  <si>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体制上解收入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</si>
  <si>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专项上解收入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</si>
  <si>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（五）上年结转收入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</si>
  <si>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上年专项结转</t>
    </r>
  </si>
  <si>
    <r>
      <rPr>
        <sz val="11"/>
        <color indexed="8"/>
        <rFont val="Times New Roman"/>
        <charset val="0"/>
      </rPr>
      <t>  </t>
    </r>
    <r>
      <rPr>
        <sz val="11"/>
        <color indexed="8"/>
        <rFont val="宋体"/>
        <charset val="134"/>
      </rPr>
      <t>（六）调入资金</t>
    </r>
  </si>
  <si>
    <r>
      <rPr>
        <sz val="11"/>
        <color indexed="8"/>
        <rFont val="Times New Roman"/>
        <charset val="0"/>
      </rPr>
      <t xml:space="preserve">   </t>
    </r>
    <r>
      <rPr>
        <sz val="11"/>
        <color indexed="8"/>
        <rFont val="宋体"/>
        <charset val="134"/>
      </rPr>
      <t>调入一般公共预算资金</t>
    </r>
  </si>
  <si>
    <r>
      <rPr>
        <sz val="11"/>
        <color indexed="8"/>
        <rFont val="Times New Roman"/>
        <charset val="0"/>
      </rPr>
      <t xml:space="preserve">          </t>
    </r>
    <r>
      <rPr>
        <sz val="11"/>
        <color indexed="8"/>
        <rFont val="宋体"/>
        <charset val="134"/>
      </rPr>
      <t>从其他资金调入一般公共预算资金</t>
    </r>
  </si>
  <si>
    <r>
      <rPr>
        <sz val="11"/>
        <color indexed="8"/>
        <rFont val="Times New Roman"/>
        <charset val="0"/>
      </rPr>
      <t xml:space="preserve"> </t>
    </r>
    <r>
      <rPr>
        <b/>
        <sz val="11"/>
        <color indexed="8"/>
        <rFont val="宋体"/>
        <charset val="134"/>
      </rPr>
      <t>（七）债务转贷收入</t>
    </r>
  </si>
  <si>
    <r>
      <rPr>
        <sz val="11"/>
        <color indexed="8"/>
        <rFont val="Times New Roman"/>
        <charset val="0"/>
      </rPr>
      <t>    </t>
    </r>
    <r>
      <rPr>
        <sz val="11"/>
        <color indexed="8"/>
        <rFont val="宋体"/>
        <charset val="134"/>
      </rPr>
      <t>地方政府一般债务转贷收入</t>
    </r>
  </si>
  <si>
    <r>
      <rPr>
        <sz val="11"/>
        <color indexed="8"/>
        <rFont val="Times New Roman"/>
        <charset val="0"/>
      </rPr>
      <t>        </t>
    </r>
    <r>
      <rPr>
        <sz val="11"/>
        <color indexed="8"/>
        <rFont val="宋体"/>
        <charset val="134"/>
      </rPr>
      <t>地方政府一般债券转贷收入</t>
    </r>
  </si>
  <si>
    <r>
      <rPr>
        <sz val="11"/>
        <color indexed="8"/>
        <rFont val="Times New Roman"/>
        <charset val="0"/>
      </rPr>
      <t xml:space="preserve">              </t>
    </r>
    <r>
      <rPr>
        <sz val="11"/>
        <color indexed="8"/>
        <rFont val="宋体"/>
        <charset val="134"/>
      </rPr>
      <t>新增债券</t>
    </r>
  </si>
  <si>
    <r>
      <rPr>
        <sz val="11"/>
        <color indexed="8"/>
        <rFont val="Times New Roman"/>
        <charset val="0"/>
      </rPr>
      <t xml:space="preserve">              </t>
    </r>
    <r>
      <rPr>
        <sz val="11"/>
        <color indexed="8"/>
        <rFont val="宋体"/>
        <charset val="134"/>
      </rPr>
      <t>再融资债券</t>
    </r>
  </si>
  <si>
    <r>
      <rPr>
        <sz val="11"/>
        <color indexed="8"/>
        <rFont val="Times New Roman"/>
        <charset val="0"/>
      </rPr>
      <t>        </t>
    </r>
    <r>
      <rPr>
        <sz val="11"/>
        <color indexed="8"/>
        <rFont val="宋体"/>
        <charset val="134"/>
      </rPr>
      <t>地方政府向国际组织借款转贷收入</t>
    </r>
  </si>
  <si>
    <t>（八）动用预算稳定调节基金</t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</si>
  <si>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0"/>
      </rPr>
      <t>    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0"/>
      </rPr>
      <t>    </t>
    </r>
    <r>
      <rPr>
        <b/>
        <sz val="11"/>
        <color indexed="8"/>
        <rFont val="宋体"/>
        <charset val="134"/>
      </rPr>
      <t>合</t>
    </r>
    <r>
      <rPr>
        <b/>
        <sz val="11"/>
        <color indexed="8"/>
        <rFont val="Times New Roman"/>
        <charset val="0"/>
      </rPr>
      <t>    </t>
    </r>
    <r>
      <rPr>
        <b/>
        <sz val="11"/>
        <color indexed="8"/>
        <rFont val="宋体"/>
        <charset val="134"/>
      </rPr>
      <t>计</t>
    </r>
  </si>
  <si>
    <t>附件2</t>
  </si>
  <si>
    <t>高新区2021年一般公共预算支出调整情况表</t>
  </si>
  <si>
    <t xml:space="preserve">                                                                    单位:万元</t>
  </si>
  <si>
    <t>科目编码</t>
  </si>
  <si>
    <t>科目名称</t>
  </si>
  <si>
    <t>备注</t>
  </si>
  <si>
    <t>一般公共预算支出</t>
  </si>
  <si>
    <t>一般公共服务</t>
  </si>
  <si>
    <t xml:space="preserve">    政府办公厅(室)及相关机构事务</t>
  </si>
  <si>
    <t xml:space="preserve">      行政运行</t>
  </si>
  <si>
    <t xml:space="preserve">      其他政府办公厅（室）及相关机构事务支出</t>
  </si>
  <si>
    <t xml:space="preserve">    统计信息事务</t>
  </si>
  <si>
    <t xml:space="preserve">      专项普查活动</t>
  </si>
  <si>
    <t xml:space="preserve">    财政事务</t>
  </si>
  <si>
    <t xml:space="preserve">      财政国库业务</t>
  </si>
  <si>
    <t xml:space="preserve">      其他财政事务支出</t>
  </si>
  <si>
    <t xml:space="preserve">    税收事务</t>
  </si>
  <si>
    <t xml:space="preserve">    审计事务</t>
  </si>
  <si>
    <t xml:space="preserve">      审计业务</t>
  </si>
  <si>
    <t xml:space="preserve">    纪检监察事务</t>
  </si>
  <si>
    <t xml:space="preserve">      其他纪检监察事务支出</t>
  </si>
  <si>
    <t xml:space="preserve">    商贸事务</t>
  </si>
  <si>
    <t xml:space="preserve">      招商引资</t>
  </si>
  <si>
    <t xml:space="preserve">    群众团体事务</t>
  </si>
  <si>
    <t xml:space="preserve">      工会服务</t>
  </si>
  <si>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其他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群众团体事务支出</t>
    </r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</si>
  <si>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</si>
  <si>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</si>
  <si>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</si>
  <si>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</si>
  <si>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</si>
  <si>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</si>
  <si>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市场监督管理事务</t>
  </si>
  <si>
    <t xml:space="preserve">      其他市场监督管理事务</t>
  </si>
  <si>
    <t>其他一般公共服务支出</t>
  </si>
  <si>
    <t xml:space="preserve">   其他一般公共服务支出</t>
  </si>
  <si>
    <t>国防支出</t>
  </si>
  <si>
    <t xml:space="preserve">    其他国防支出</t>
  </si>
  <si>
    <t>公共安全支出</t>
  </si>
  <si>
    <t xml:space="preserve">    公安</t>
  </si>
  <si>
    <t xml:space="preserve">      其他公安支出</t>
  </si>
  <si>
    <t xml:space="preserve">    司法</t>
  </si>
  <si>
    <t xml:space="preserve">      其他司法支出</t>
  </si>
  <si>
    <t>教育支出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</si>
  <si>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</si>
  <si>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</si>
  <si>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</si>
  <si>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</si>
  <si>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>科学技术支出</t>
  </si>
  <si>
    <t xml:space="preserve">    科学技术管理事务</t>
  </si>
  <si>
    <t xml:space="preserve">      其他科学技术管理事务支出</t>
  </si>
  <si>
    <t xml:space="preserve">    技术研究与开发</t>
  </si>
  <si>
    <t xml:space="preserve">      科技成果转化与扩散</t>
  </si>
  <si>
    <t>文化旅游体育与传媒支出</t>
  </si>
  <si>
    <t xml:space="preserve">    文化和旅游</t>
  </si>
  <si>
    <t xml:space="preserve">      群众文化</t>
  </si>
  <si>
    <t xml:space="preserve">    新闻出版电影</t>
  </si>
  <si>
    <t xml:space="preserve">      电影</t>
  </si>
  <si>
    <t>社会保障和就业支出</t>
  </si>
  <si>
    <t xml:space="preserve">    人力资源和社会保障管理事务</t>
  </si>
  <si>
    <t xml:space="preserve">      社会保险业务管理事务</t>
  </si>
  <si>
    <t xml:space="preserve">      其他人力资源和社会保障管理事务支出</t>
  </si>
  <si>
    <t xml:space="preserve">    民政管理事务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</si>
  <si>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</si>
  <si>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</si>
  <si>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</si>
  <si>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行政事业单位离退休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</si>
  <si>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</si>
  <si>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</si>
  <si>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</si>
  <si>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</si>
  <si>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就业补助</t>
  </si>
  <si>
    <t xml:space="preserve">      公益性岗位补贴</t>
  </si>
  <si>
    <t xml:space="preserve">    抚恤</t>
  </si>
  <si>
    <t xml:space="preserve">      伤残抚恤</t>
  </si>
  <si>
    <t xml:space="preserve">      义务兵优待</t>
  </si>
  <si>
    <t xml:space="preserve">    退役安置</t>
  </si>
  <si>
    <t xml:space="preserve">      退役士兵安置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</si>
  <si>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</si>
  <si>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</si>
  <si>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</si>
  <si>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</si>
  <si>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</si>
  <si>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</si>
  <si>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</si>
  <si>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</si>
  <si>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</si>
  <si>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</si>
  <si>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</si>
  <si>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</si>
  <si>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残疾人生活和护理补贴</t>
  </si>
  <si>
    <t xml:space="preserve">   最低生活保障</t>
  </si>
  <si>
    <t xml:space="preserve">   城市最低生活保障金支出</t>
  </si>
  <si>
    <t xml:space="preserve">   农村最低生活保障金支出</t>
  </si>
  <si>
    <t xml:space="preserve">   临时救助</t>
  </si>
  <si>
    <t xml:space="preserve">    临时救助支出</t>
  </si>
  <si>
    <t xml:space="preserve">    特困人员救助供养</t>
  </si>
  <si>
    <t xml:space="preserve">      农村特困人员救助供养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</si>
  <si>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</si>
  <si>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</si>
  <si>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</si>
  <si>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其他财政对社会保险基金的补助</t>
    </r>
  </si>
  <si>
    <t>退役军人管理事务</t>
  </si>
  <si>
    <t xml:space="preserve">        行政运行</t>
  </si>
  <si>
    <t xml:space="preserve">    其他社会保障和就业支出</t>
  </si>
  <si>
    <t>卫生健康支出</t>
  </si>
  <si>
    <t xml:space="preserve"> 卫生健康管理事务</t>
  </si>
  <si>
    <t xml:space="preserve">  其他卫生健康管理事务支出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</si>
  <si>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</si>
  <si>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</si>
  <si>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</si>
  <si>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</si>
  <si>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</si>
  <si>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基本公共卫生服务</t>
  </si>
  <si>
    <t xml:space="preserve">      重大公共卫生服务</t>
  </si>
  <si>
    <t xml:space="preserve">      其他公共卫生服务</t>
  </si>
  <si>
    <t xml:space="preserve">    计划生育事务</t>
  </si>
  <si>
    <t xml:space="preserve">      计划生育服务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</si>
  <si>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</si>
  <si>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</si>
  <si>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</si>
  <si>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</si>
  <si>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财政对基本医疗保险基金的补助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</si>
  <si>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</si>
  <si>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</si>
  <si>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医疗救助</t>
  </si>
  <si>
    <t xml:space="preserve">  城乡医疗救助</t>
  </si>
  <si>
    <t xml:space="preserve">    医疗保障管理事务</t>
  </si>
  <si>
    <t xml:space="preserve">      其他医疗保障管理事务支出</t>
  </si>
  <si>
    <t xml:space="preserve">  节能环保支出</t>
  </si>
  <si>
    <t xml:space="preserve">    环境保护管理事务</t>
  </si>
  <si>
    <t xml:space="preserve">      其他环境保护管理事务支出</t>
  </si>
  <si>
    <t xml:space="preserve">    污染防治</t>
  </si>
  <si>
    <t xml:space="preserve">      水体</t>
  </si>
  <si>
    <t xml:space="preserve">   自然生态保护</t>
  </si>
  <si>
    <t xml:space="preserve">     农村环境保护</t>
  </si>
  <si>
    <t xml:space="preserve">   城乡社区支出</t>
  </si>
  <si>
    <t xml:space="preserve">      城乡社区管理事务</t>
  </si>
  <si>
    <t xml:space="preserve">        城管执法</t>
  </si>
  <si>
    <t xml:space="preserve">   城乡社区公共设施</t>
  </si>
  <si>
    <t xml:space="preserve">   小城镇基础设施建设</t>
  </si>
  <si>
    <t xml:space="preserve">      城乡社区环境卫生</t>
  </si>
  <si>
    <t xml:space="preserve"> 其他城乡社区支出</t>
  </si>
  <si>
    <t xml:space="preserve">   其他城乡社区支出</t>
  </si>
  <si>
    <t>农林水支出</t>
  </si>
  <si>
    <t xml:space="preserve">      农业</t>
  </si>
  <si>
    <t xml:space="preserve">        农业推广资金</t>
  </si>
  <si>
    <t xml:space="preserve">        病虫害控制</t>
  </si>
  <si>
    <t xml:space="preserve">   农产品质量安全</t>
  </si>
  <si>
    <t xml:space="preserve">        统计监测与信息服务</t>
  </si>
  <si>
    <t xml:space="preserve">        防灾救灾</t>
  </si>
  <si>
    <t xml:space="preserve">   农村道路建设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</si>
  <si>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</si>
  <si>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</si>
  <si>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</si>
  <si>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森林资源培育</t>
  </si>
  <si>
    <t xml:space="preserve">        森林资源管理</t>
  </si>
  <si>
    <t xml:space="preserve">      水利</t>
  </si>
  <si>
    <t xml:space="preserve">        水资源节约管理与保护</t>
  </si>
  <si>
    <t xml:space="preserve">    防汛</t>
  </si>
  <si>
    <t xml:space="preserve">        抗旱</t>
  </si>
  <si>
    <t xml:space="preserve">        农田水利</t>
  </si>
  <si>
    <t xml:space="preserve">       其他水利支出</t>
  </si>
  <si>
    <t xml:space="preserve">      扶贫</t>
  </si>
  <si>
    <t xml:space="preserve">        生产发展</t>
  </si>
  <si>
    <t xml:space="preserve">        其他扶贫支出</t>
  </si>
  <si>
    <t xml:space="preserve">      农村综合改革</t>
  </si>
  <si>
    <t xml:space="preserve">        对村级一事一议的补助</t>
  </si>
  <si>
    <t xml:space="preserve">        对村集体经济组织的补助</t>
  </si>
  <si>
    <t xml:space="preserve">        其他农村综合改革支出</t>
  </si>
  <si>
    <t>交通运输支出</t>
  </si>
  <si>
    <t xml:space="preserve">      公路水路运输</t>
  </si>
  <si>
    <t xml:space="preserve">        公路建设</t>
  </si>
  <si>
    <t xml:space="preserve">        公路养护</t>
  </si>
  <si>
    <t>资源勘探信息等支出</t>
  </si>
  <si>
    <t xml:space="preserve">      支持中小企业发展和管理支出</t>
  </si>
  <si>
    <t xml:space="preserve">        其他支持中小企业发展和管理支出</t>
  </si>
  <si>
    <t>金融支出</t>
  </si>
  <si>
    <t>重点企业贷款贴息</t>
  </si>
  <si>
    <t>援助其他地区支出</t>
  </si>
  <si>
    <t xml:space="preserve">      其他支出</t>
  </si>
  <si>
    <t>自然资源海洋气象等支出</t>
  </si>
  <si>
    <t xml:space="preserve">      自然资源事务</t>
  </si>
  <si>
    <t xml:space="preserve">        自然资源规划及管理</t>
  </si>
  <si>
    <t xml:space="preserve">        其他自然资源事务支出</t>
  </si>
  <si>
    <t>住房保障支出</t>
  </si>
  <si>
    <t xml:space="preserve">      住房改革支出</t>
  </si>
  <si>
    <t xml:space="preserve">        住房公积金</t>
  </si>
  <si>
    <t>粮油物资储备支出</t>
  </si>
  <si>
    <t xml:space="preserve">    应急物资储备</t>
  </si>
  <si>
    <t>灾害防治及应急管理支出</t>
  </si>
  <si>
    <t xml:space="preserve">     应急管理事务</t>
  </si>
  <si>
    <t xml:space="preserve">       安全监管</t>
  </si>
  <si>
    <t xml:space="preserve">     消防事务</t>
  </si>
  <si>
    <t xml:space="preserve">       行政运行</t>
  </si>
  <si>
    <t xml:space="preserve">     自然灾害救灾及恢复重建支出</t>
  </si>
  <si>
    <t xml:space="preserve">       自然灾害救灾补助</t>
  </si>
  <si>
    <t xml:space="preserve">       自然灾害后重建补助</t>
  </si>
  <si>
    <t>预备费</t>
  </si>
  <si>
    <t>其他支出</t>
  </si>
  <si>
    <t xml:space="preserve"> 年初预留</t>
  </si>
  <si>
    <t>债务付息支出</t>
  </si>
  <si>
    <t xml:space="preserve">        地方政府一般债券付息支出</t>
  </si>
  <si>
    <t>转移性支出合计</t>
  </si>
  <si>
    <t>转移性支出</t>
  </si>
  <si>
    <t>一般性转移支付</t>
  </si>
  <si>
    <t>专项转移支付</t>
  </si>
  <si>
    <t>上解支出</t>
  </si>
  <si>
    <t>年终结余</t>
  </si>
  <si>
    <t>安排预算稳定调节基金</t>
  </si>
  <si>
    <t>债务还本支出</t>
  </si>
  <si>
    <t>地方政府一般债务还本支出</t>
  </si>
  <si>
    <t>支出总计</t>
  </si>
  <si>
    <t>附件3</t>
  </si>
  <si>
    <r>
      <rPr>
        <sz val="20"/>
        <rFont val="方正大标宋简体"/>
        <charset val="134"/>
      </rPr>
      <t>区本级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年政府性基金预算收入调整表</t>
    </r>
  </si>
  <si>
    <t xml:space="preserve">       </t>
  </si>
  <si>
    <r>
      <rPr>
        <b/>
        <sz val="11"/>
        <rFont val="宋体"/>
        <charset val="134"/>
      </rPr>
      <t>项目</t>
    </r>
  </si>
  <si>
    <r>
      <rPr>
        <b/>
        <sz val="11"/>
        <rFont val="宋体"/>
        <charset val="134"/>
      </rPr>
      <t>预算数</t>
    </r>
  </si>
  <si>
    <r>
      <rPr>
        <b/>
        <sz val="11"/>
        <rFont val="宋体"/>
        <charset val="134"/>
      </rPr>
      <t>备注</t>
    </r>
  </si>
  <si>
    <r>
      <rPr>
        <sz val="11"/>
        <rFont val="宋体"/>
        <charset val="134"/>
      </rPr>
      <t>一、农业土地开发资金收入</t>
    </r>
  </si>
  <si>
    <r>
      <rPr>
        <sz val="11"/>
        <rFont val="宋体"/>
        <charset val="134"/>
      </rPr>
      <t>二、国有土地使用权出让收入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</si>
  <si>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土地出让价款收入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</si>
  <si>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</si>
  <si>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</si>
  <si>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其他土地出让收入</t>
    </r>
  </si>
  <si>
    <r>
      <rPr>
        <sz val="11"/>
        <rFont val="宋体"/>
        <charset val="134"/>
      </rPr>
      <t>三、彩票发行机构和彩票销售机构的业务费用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</si>
  <si>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福利彩票销售机构的业务费用</t>
    </r>
  </si>
  <si>
    <r>
      <rPr>
        <sz val="11"/>
        <rFont val="宋体"/>
        <charset val="134"/>
      </rPr>
      <t>　　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体育彩票销售机构的业务费用</t>
    </r>
  </si>
  <si>
    <r>
      <rPr>
        <sz val="11"/>
        <rFont val="宋体"/>
        <charset val="134"/>
      </rPr>
      <t>四、城市基础设施配套费收入</t>
    </r>
  </si>
  <si>
    <r>
      <rPr>
        <sz val="11"/>
        <rFont val="宋体"/>
        <charset val="134"/>
      </rPr>
      <t>五、污水处理费收入</t>
    </r>
  </si>
  <si>
    <r>
      <rPr>
        <sz val="11"/>
        <rFont val="宋体"/>
        <charset val="134"/>
      </rPr>
      <t>六、其他政府性基金收入</t>
    </r>
  </si>
  <si>
    <t>七、其他政府性基金专项债务对应项目专项收入</t>
  </si>
  <si>
    <r>
      <rPr>
        <sz val="11"/>
        <rFont val="宋体"/>
        <charset val="0"/>
      </rPr>
      <t>　</t>
    </r>
    <r>
      <rPr>
        <sz val="11"/>
        <rFont val="Times New Roman"/>
        <charset val="0"/>
      </rPr>
      <t xml:space="preserve">    </t>
    </r>
    <r>
      <rPr>
        <sz val="11"/>
        <rFont val="宋体"/>
        <charset val="0"/>
      </rPr>
      <t>其他地方自行试点项目收益专项债券对应项目专项收入</t>
    </r>
  </si>
  <si>
    <t>本级收入合计</t>
  </si>
  <si>
    <t>转移性收入合计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</si>
  <si>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0"/>
      </rPr>
      <t>一、政府性基金转移支付收入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</si>
  <si>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0"/>
      </rPr>
      <t>科学技术</t>
    </r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</si>
  <si>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</si>
  <si>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</si>
  <si>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</si>
  <si>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</si>
  <si>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</si>
  <si>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</si>
  <si>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</si>
  <si>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</si>
  <si>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>二、政府性基金上解收入</t>
  </si>
  <si>
    <r>
      <rPr>
        <sz val="11"/>
        <rFont val="宋体"/>
        <charset val="0"/>
      </rPr>
      <t>三、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上年结余收入</t>
    </r>
  </si>
  <si>
    <r>
      <rPr>
        <sz val="11"/>
        <rFont val="Times New Roman"/>
        <charset val="0"/>
      </rPr>
      <t xml:space="preserve">        </t>
    </r>
    <r>
      <rPr>
        <sz val="11"/>
        <rFont val="宋体"/>
        <charset val="0"/>
      </rPr>
      <t>政府性基金预算上年结余收入</t>
    </r>
  </si>
  <si>
    <t>四、调入资金</t>
  </si>
  <si>
    <r>
      <rPr>
        <sz val="11"/>
        <rFont val="宋体"/>
        <charset val="0"/>
      </rPr>
      <t>五、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债务转贷收入</t>
    </r>
  </si>
  <si>
    <t xml:space="preserve">    地方政府专项债务转贷收入</t>
  </si>
  <si>
    <t xml:space="preserve">      国有土地使用权出让金债务转贷收入</t>
  </si>
  <si>
    <t xml:space="preserve">      土地储备专项债券转贷收入</t>
  </si>
  <si>
    <t xml:space="preserve">      棚户区改造专项债券转贷收入</t>
  </si>
  <si>
    <t xml:space="preserve">      其他地方自行试点项目收益专项债券转贷收入</t>
  </si>
  <si>
    <t xml:space="preserve">      其他政府性基金债务转贷收入</t>
  </si>
  <si>
    <r>
      <rPr>
        <b/>
        <sz val="11"/>
        <rFont val="宋体"/>
        <charset val="134"/>
      </rPr>
      <t>收入总计</t>
    </r>
  </si>
  <si>
    <t>附件4</t>
  </si>
  <si>
    <r>
      <rPr>
        <sz val="20"/>
        <rFont val="方正大标宋简体"/>
        <charset val="134"/>
      </rPr>
      <t>区本级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年政府性基金预算支出调整表</t>
    </r>
  </si>
  <si>
    <r>
      <rPr>
        <sz val="10"/>
        <rFont val="宋体"/>
        <charset val="134"/>
      </rPr>
      <t>单位：万元</t>
    </r>
    <r>
      <rPr>
        <sz val="10"/>
        <rFont val="Times New Roman"/>
        <charset val="134"/>
      </rPr>
      <t xml:space="preserve">             </t>
    </r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</si>
  <si>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目</t>
    </r>
  </si>
  <si>
    <r>
      <rPr>
        <sz val="11"/>
        <rFont val="宋体"/>
        <charset val="134"/>
      </rPr>
      <t>一、社会保障和就业支出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</si>
  <si>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134"/>
      </rPr>
      <t>大中型水库移民后期扶持基金支出</t>
    </r>
  </si>
  <si>
    <t xml:space="preserve">      移民补助</t>
  </si>
  <si>
    <t xml:space="preserve">      基础设施建设和经济发展</t>
  </si>
  <si>
    <t xml:space="preserve">      其他大中型水库移民后期扶持资金支出</t>
  </si>
  <si>
    <r>
      <rPr>
        <sz val="11"/>
        <rFont val="宋体"/>
        <charset val="134"/>
      </rPr>
      <t>二、城乡社区支出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</si>
  <si>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0"/>
      </rPr>
      <t>国有土地使用权出让收入安排的支出</t>
    </r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</si>
  <si>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</si>
  <si>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</si>
  <si>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</si>
  <si>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</si>
  <si>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</si>
  <si>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</si>
  <si>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</si>
  <si>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棚户区改造支出</t>
  </si>
  <si>
    <t xml:space="preserve">      公共租赁住房支出</t>
  </si>
  <si>
    <t xml:space="preserve">      其他国有土地使用权出让收入安排的支出</t>
  </si>
  <si>
    <t xml:space="preserve">   国有土地收益基金安排的支出</t>
  </si>
  <si>
    <t xml:space="preserve">      其他国有土地收益基金支出</t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</si>
  <si>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 </t>
    </r>
    <r>
      <rPr>
        <sz val="11"/>
        <rFont val="宋体"/>
        <charset val="134"/>
      </rPr>
      <t>农业土地开发资金安排的支出</t>
    </r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</si>
  <si>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 </t>
    </r>
    <r>
      <rPr>
        <sz val="11"/>
        <rFont val="宋体"/>
        <charset val="134"/>
      </rPr>
      <t>城市基础设施配套费安排的支出</t>
    </r>
  </si>
  <si>
    <t xml:space="preserve">      城市公共设施</t>
  </si>
  <si>
    <t xml:space="preserve">      城市环境卫生</t>
  </si>
  <si>
    <t xml:space="preserve">      其他城市基础设施配套费安排的支出</t>
  </si>
  <si>
    <r>
      <rPr>
        <sz val="11"/>
        <rFont val="Times New Roman"/>
        <charset val="0"/>
      </rPr>
      <t xml:space="preserve">      </t>
    </r>
    <r>
      <rPr>
        <sz val="11"/>
        <rFont val="宋体"/>
        <charset val="134"/>
      </rPr>
      <t>污水处理费及对应专项债务收入安排的支出</t>
    </r>
  </si>
  <si>
    <t xml:space="preserve">      污水处理设施建设和运营</t>
  </si>
  <si>
    <t xml:space="preserve">      其他污水处理费安排的支出</t>
  </si>
  <si>
    <t xml:space="preserve">   棚户区改造专项债券安排的支出</t>
  </si>
  <si>
    <t xml:space="preserve">      其他棚户区改造专项债券安排的支出</t>
  </si>
  <si>
    <r>
      <rPr>
        <sz val="11"/>
        <rFont val="宋体"/>
        <charset val="134"/>
      </rPr>
      <t>三、交通运输支出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</si>
  <si>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134"/>
      </rPr>
      <t>车辆通行费安排的支出</t>
    </r>
  </si>
  <si>
    <t xml:space="preserve">    其他车辆通行费安排的支出</t>
  </si>
  <si>
    <t>四、资源勘探工业信息等支出</t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</si>
  <si>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134"/>
      </rPr>
      <t>农网还贷资金支出</t>
    </r>
  </si>
  <si>
    <t xml:space="preserve">      地方农网还贷资金支出</t>
  </si>
  <si>
    <r>
      <rPr>
        <sz val="11"/>
        <rFont val="宋体"/>
        <charset val="134"/>
      </rPr>
      <t>五、商业服务业等支出</t>
    </r>
  </si>
  <si>
    <r>
      <rPr>
        <sz val="11"/>
        <rFont val="Times New Roman"/>
        <charset val="0"/>
      </rPr>
      <t xml:space="preserve">       </t>
    </r>
    <r>
      <rPr>
        <sz val="11"/>
        <rFont val="宋体"/>
        <charset val="134"/>
      </rPr>
      <t>旅游发展基金支出</t>
    </r>
  </si>
  <si>
    <t xml:space="preserve">    地方旅游开发项目补助</t>
  </si>
  <si>
    <r>
      <rPr>
        <sz val="11"/>
        <rFont val="宋体"/>
        <charset val="134"/>
      </rPr>
      <t>六、其他支出</t>
    </r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</si>
  <si>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</t>
    </r>
    <r>
      <rPr>
        <sz val="11"/>
        <rFont val="宋体"/>
        <charset val="134"/>
      </rPr>
      <t>其他政府性基金及对应专项债务收入安排的支出</t>
    </r>
  </si>
  <si>
    <t xml:space="preserve">    其他政府性基金安排的支出</t>
  </si>
  <si>
    <t xml:space="preserve">      其他地方自行试点项目收益专项债券收入安排的支出</t>
  </si>
  <si>
    <r>
      <rPr>
        <sz val="11"/>
        <rFont val="Times New Roman"/>
        <charset val="0"/>
      </rPr>
      <t xml:space="preserve">      </t>
    </r>
    <r>
      <rPr>
        <sz val="11"/>
        <rFont val="宋体"/>
        <charset val="134"/>
      </rPr>
      <t>彩票公益金安排的支出</t>
    </r>
  </si>
  <si>
    <t xml:space="preserve">      用于社会福利的彩票公益金支出</t>
  </si>
  <si>
    <t xml:space="preserve">      用于体育事业的彩票公益金支出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</si>
  <si>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</si>
  <si>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</si>
  <si>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用于城乡医疗救助的彩票公益金支出</t>
  </si>
  <si>
    <r>
      <rPr>
        <sz val="11"/>
        <rFont val="宋体"/>
        <charset val="134"/>
      </rPr>
      <t>七、债务付息支出</t>
    </r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</si>
  <si>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地方政府专项债务付息支出</t>
    </r>
  </si>
  <si>
    <t xml:space="preserve">      国有土地使用权出让金债务付息支出</t>
  </si>
  <si>
    <t xml:space="preserve">      土地储备专项债券付息支出</t>
  </si>
  <si>
    <t xml:space="preserve">      棚户区改造专项债券付息支出</t>
  </si>
  <si>
    <t xml:space="preserve">      其他地方自行试点项目收益专项债券付息支出</t>
  </si>
  <si>
    <r>
      <rPr>
        <sz val="11"/>
        <rFont val="宋体"/>
        <charset val="134"/>
      </rPr>
      <t>八、债务发行费用支出</t>
    </r>
  </si>
  <si>
    <r>
      <rPr>
        <sz val="11"/>
        <rFont val="Times New Roman"/>
        <charset val="0"/>
      </rPr>
      <t xml:space="preserve">  </t>
    </r>
    <r>
      <rPr>
        <sz val="11"/>
        <color indexed="8"/>
        <rFont val="Times New Roman"/>
        <charset val="0"/>
      </rPr>
      <t xml:space="preserve">  </t>
    </r>
    <r>
      <rPr>
        <sz val="11"/>
        <rFont val="宋体"/>
        <charset val="134"/>
      </rPr>
      <t>地方政府专项债务发行费用支出</t>
    </r>
  </si>
  <si>
    <t xml:space="preserve">      国有土地使用权出让金债务发行费用支出</t>
  </si>
  <si>
    <t xml:space="preserve">      土地储备专项债券发行费用支出</t>
  </si>
  <si>
    <t>九、抗疫特别国债安排的支出</t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</si>
  <si>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基础设施建设</t>
    </r>
  </si>
  <si>
    <t xml:space="preserve">      公共卫生体系建设</t>
  </si>
  <si>
    <t xml:space="preserve">      重大疫情防控救治体系建设</t>
  </si>
  <si>
    <t xml:space="preserve">      其他基础设施建设</t>
  </si>
  <si>
    <r>
      <rPr>
        <sz val="11"/>
        <rFont val="Times New Roman"/>
        <charset val="0"/>
      </rPr>
      <t xml:space="preserve"> </t>
    </r>
    <r>
      <rPr>
        <sz val="11"/>
        <color indexed="8"/>
        <rFont val="Times New Roman"/>
        <charset val="0"/>
      </rPr>
      <t xml:space="preserve">  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抗疫相关支出</t>
    </r>
  </si>
  <si>
    <t xml:space="preserve">      抗疫相关支出</t>
  </si>
  <si>
    <t>本级支出合计</t>
  </si>
  <si>
    <t>一、转移性支出</t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</si>
  <si>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政府性基金转移支付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</si>
  <si>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</si>
  <si>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0"/>
      </rPr>
      <t xml:space="preserve">         </t>
    </r>
    <r>
      <rPr>
        <sz val="11"/>
        <rFont val="宋体"/>
        <charset val="0"/>
      </rPr>
      <t>政府性基金预算调出资金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</si>
  <si>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</si>
  <si>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0"/>
      </rPr>
      <t xml:space="preserve">         </t>
    </r>
    <r>
      <rPr>
        <sz val="11"/>
        <rFont val="宋体"/>
        <charset val="0"/>
      </rPr>
      <t>政府性基金预算年终结余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</si>
  <si>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债务转贷支出</t>
    </r>
  </si>
  <si>
    <t>二、债务还本支出</t>
  </si>
  <si>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地方政府专项债务还本支出</t>
    </r>
  </si>
  <si>
    <t xml:space="preserve">   国有土地使用权出让金债务还本支出</t>
  </si>
  <si>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抗疫特别国债还本支出</t>
    </r>
  </si>
  <si>
    <r>
      <rPr>
        <b/>
        <sz val="11"/>
        <rFont val="宋体"/>
        <charset val="134"/>
      </rPr>
      <t>支出总计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</si>
</sst>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#,##0.0000"/>
  </numFmts>
  <fonts count="5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20"/>
      <name val="方正大标宋简体"/>
      <charset val="134"/>
    </font>
    <font>
      <sz val="20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b/>
      <sz val="10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0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sz val="14"/>
      <name val="Times New Roman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20"/>
      <color rgb="FF000000"/>
      <name val="方正大标宋简体"/>
      <charset val="134"/>
    </font>
    <font>
      <sz val="20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Times New Roman"/>
      <charset val="0"/>
    </font>
    <font>
      <sz val="11"/>
      <color rgb="FF000000"/>
      <name val="Times New Roman"/>
      <charset val="0"/>
    </font>
    <font>
      <b/>
      <sz val="11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0"/>
      <color rgb="FF000000"/>
      <name val="Times New Roman"/>
      <charset val="134"/>
    </font>
    <font>
      <b/>
      <sz val="10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7" borderId="8" applyNumberFormat="0" applyAlignment="0" applyProtection="0">
      <alignment vertical="center"/>
    </xf>
    <xf numFmtId="0" fontId="35" fillId="7" borderId="7" applyNumberFormat="0" applyAlignment="0" applyProtection="0">
      <alignment vertical="center"/>
    </xf>
    <xf numFmtId="0" fontId="36" fillId="8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0" fillId="0" borderId="0"/>
    <xf numFmtId="0" fontId="3" fillId="0" borderId="0">
      <alignment vertical="center"/>
    </xf>
    <xf numFmtId="0" fontId="2" fillId="0" borderId="0"/>
    <xf numFmtId="0" fontId="0" fillId="0" borderId="0"/>
    <xf numFmtId="0" fontId="45" fillId="0" borderId="0">
      <alignment vertical="center"/>
    </xf>
  </cellStyleXfs>
  <cellXfs count="106">
    <xf numFmtId="0" fontId="0" fillId="0" borderId="0" xfId="0"/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 wrapText="1"/>
    </xf>
    <xf numFmtId="0" fontId="3" fillId="0" borderId="0" xfId="53" applyFont="1" applyFill="1" applyAlignment="1">
      <alignment vertical="center"/>
    </xf>
    <xf numFmtId="0" fontId="4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center" vertical="center"/>
    </xf>
    <xf numFmtId="0" fontId="6" fillId="0" borderId="0" xfId="53" applyFont="1" applyFill="1" applyAlignment="1">
      <alignment vertical="center"/>
    </xf>
    <xf numFmtId="0" fontId="6" fillId="0" borderId="1" xfId="53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9" fillId="0" borderId="2" xfId="53" applyFont="1" applyFill="1" applyBorder="1" applyAlignment="1">
      <alignment horizontal="left" vertical="center" wrapText="1"/>
    </xf>
    <xf numFmtId="3" fontId="9" fillId="0" borderId="2" xfId="53" applyNumberFormat="1" applyFont="1" applyFill="1" applyBorder="1" applyAlignment="1" applyProtection="1">
      <alignment vertical="center" wrapText="1"/>
    </xf>
    <xf numFmtId="1" fontId="9" fillId="0" borderId="2" xfId="53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vertical="center" wrapText="1"/>
    </xf>
    <xf numFmtId="3" fontId="9" fillId="0" borderId="2" xfId="53" applyNumberFormat="1" applyFont="1" applyFill="1" applyBorder="1" applyAlignment="1" applyProtection="1">
      <alignment horizontal="left" vertical="center" wrapText="1"/>
    </xf>
    <xf numFmtId="3" fontId="10" fillId="0" borderId="2" xfId="53" applyNumberFormat="1" applyFont="1" applyFill="1" applyBorder="1" applyAlignment="1" applyProtection="1">
      <alignment horizontal="left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11" fillId="0" borderId="2" xfId="53" applyFont="1" applyFill="1" applyBorder="1" applyAlignment="1">
      <alignment horizontal="left" vertical="center" wrapText="1"/>
    </xf>
    <xf numFmtId="3" fontId="12" fillId="0" borderId="2" xfId="53" applyNumberFormat="1" applyFont="1" applyFill="1" applyBorder="1" applyAlignment="1" applyProtection="1">
      <alignment horizontal="left" vertical="center" wrapText="1"/>
    </xf>
    <xf numFmtId="0" fontId="12" fillId="0" borderId="2" xfId="53" applyFont="1" applyFill="1" applyBorder="1" applyAlignment="1">
      <alignment horizontal="left" vertical="center" wrapText="1"/>
    </xf>
    <xf numFmtId="0" fontId="9" fillId="0" borderId="2" xfId="53" applyFont="1" applyFill="1" applyBorder="1" applyAlignment="1">
      <alignment vertical="center" wrapText="1"/>
    </xf>
    <xf numFmtId="0" fontId="12" fillId="0" borderId="2" xfId="53" applyFont="1" applyFill="1" applyBorder="1" applyAlignment="1">
      <alignment vertical="center" wrapText="1"/>
    </xf>
    <xf numFmtId="0" fontId="13" fillId="0" borderId="2" xfId="53" applyFont="1" applyFill="1" applyBorder="1" applyAlignment="1">
      <alignment horizontal="center" vertical="center" wrapText="1"/>
    </xf>
    <xf numFmtId="1" fontId="14" fillId="0" borderId="2" xfId="53" applyNumberFormat="1" applyFont="1" applyFill="1" applyBorder="1" applyAlignment="1">
      <alignment horizontal="center" vertical="center" wrapText="1"/>
    </xf>
    <xf numFmtId="0" fontId="15" fillId="0" borderId="2" xfId="53" applyFont="1" applyFill="1" applyBorder="1" applyAlignment="1">
      <alignment vertical="center" wrapText="1"/>
    </xf>
    <xf numFmtId="0" fontId="10" fillId="0" borderId="2" xfId="53" applyFont="1" applyFill="1" applyBorder="1" applyAlignment="1">
      <alignment vertical="center" wrapText="1"/>
    </xf>
    <xf numFmtId="0" fontId="14" fillId="0" borderId="2" xfId="53" applyFont="1" applyFill="1" applyBorder="1" applyAlignment="1">
      <alignment horizontal="center" vertical="center" wrapText="1"/>
    </xf>
    <xf numFmtId="0" fontId="1" fillId="0" borderId="0" xfId="53" applyFont="1" applyFill="1" applyAlignment="1">
      <alignment vertical="center" wrapText="1"/>
    </xf>
    <xf numFmtId="0" fontId="1" fillId="2" borderId="0" xfId="53" applyFont="1" applyFill="1" applyAlignment="1">
      <alignment vertical="center"/>
    </xf>
    <xf numFmtId="0" fontId="16" fillId="0" borderId="0" xfId="53" applyFont="1" applyFill="1" applyAlignment="1">
      <alignment vertical="center"/>
    </xf>
    <xf numFmtId="3" fontId="6" fillId="0" borderId="0" xfId="53" applyNumberFormat="1" applyFont="1" applyFill="1" applyBorder="1" applyAlignment="1" applyProtection="1">
      <alignment vertical="center"/>
    </xf>
    <xf numFmtId="177" fontId="9" fillId="0" borderId="2" xfId="53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vertical="center"/>
    </xf>
    <xf numFmtId="0" fontId="9" fillId="2" borderId="2" xfId="53" applyFont="1" applyFill="1" applyBorder="1" applyAlignment="1">
      <alignment horizontal="left" vertical="center" wrapText="1"/>
    </xf>
    <xf numFmtId="0" fontId="9" fillId="2" borderId="2" xfId="53" applyFont="1" applyFill="1" applyBorder="1" applyAlignment="1">
      <alignment vertical="center" wrapText="1"/>
    </xf>
    <xf numFmtId="177" fontId="9" fillId="2" borderId="2" xfId="53" applyNumberFormat="1" applyFont="1" applyFill="1" applyBorder="1" applyAlignment="1">
      <alignment horizontal="center" vertical="center" wrapText="1"/>
    </xf>
    <xf numFmtId="0" fontId="1" fillId="2" borderId="2" xfId="53" applyFont="1" applyFill="1" applyBorder="1" applyAlignment="1">
      <alignment vertical="center"/>
    </xf>
    <xf numFmtId="3" fontId="10" fillId="0" borderId="2" xfId="53" applyNumberFormat="1" applyFont="1" applyFill="1" applyBorder="1" applyAlignment="1" applyProtection="1">
      <alignment vertical="center" wrapText="1"/>
    </xf>
    <xf numFmtId="0" fontId="15" fillId="0" borderId="2" xfId="53" applyFont="1" applyFill="1" applyBorder="1" applyAlignment="1">
      <alignment horizontal="center" vertical="center" wrapText="1"/>
    </xf>
    <xf numFmtId="177" fontId="14" fillId="0" borderId="2" xfId="53" applyNumberFormat="1" applyFont="1" applyFill="1" applyBorder="1" applyAlignment="1">
      <alignment horizontal="center" vertical="center" wrapText="1"/>
    </xf>
    <xf numFmtId="0" fontId="9" fillId="3" borderId="2" xfId="53" applyFont="1" applyFill="1" applyBorder="1" applyAlignment="1">
      <alignment horizontal="left" vertical="center" wrapText="1"/>
    </xf>
    <xf numFmtId="0" fontId="9" fillId="3" borderId="2" xfId="53" applyFont="1" applyFill="1" applyBorder="1" applyAlignment="1">
      <alignment vertical="center" wrapText="1"/>
    </xf>
    <xf numFmtId="177" fontId="9" fillId="3" borderId="2" xfId="53" applyNumberFormat="1" applyFont="1" applyFill="1" applyBorder="1" applyAlignment="1">
      <alignment horizontal="center" vertical="center" wrapText="1"/>
    </xf>
    <xf numFmtId="0" fontId="1" fillId="3" borderId="2" xfId="53" applyFont="1" applyFill="1" applyBorder="1" applyAlignment="1">
      <alignment vertical="center"/>
    </xf>
    <xf numFmtId="49" fontId="10" fillId="3" borderId="2" xfId="0" applyNumberFormat="1" applyFont="1" applyFill="1" applyBorder="1" applyAlignment="1">
      <alignment horizontal="left" vertical="center" wrapText="1"/>
    </xf>
    <xf numFmtId="0" fontId="9" fillId="3" borderId="2" xfId="53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horizontal="left" vertical="center"/>
    </xf>
    <xf numFmtId="177" fontId="6" fillId="0" borderId="2" xfId="53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177" fontId="17" fillId="0" borderId="2" xfId="53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9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177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4" borderId="2" xfId="0" applyNumberFormat="1" applyFont="1" applyFill="1" applyBorder="1" applyAlignment="1">
      <alignment vertical="center" wrapText="1"/>
    </xf>
    <xf numFmtId="0" fontId="12" fillId="4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 wrapText="1"/>
    </xf>
    <xf numFmtId="177" fontId="22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177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收入预算总表" xfId="49"/>
    <cellStyle name="常规 3" xfId="50"/>
    <cellStyle name="常规 4" xfId="51"/>
    <cellStyle name="常规_2016年省级国有资本经营支出预算表" xfId="52"/>
    <cellStyle name="常规_21湖北省2015年地方财政预算表（20150331报部）" xfId="53"/>
    <cellStyle name="Normal" xfId="54"/>
    <cellStyle name="常规 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24314;&#25991;&#20214;&#22841;\&#37096;&#38376;&#39044;&#31639;\2020&#24180;&#37096;&#38376;&#39044;&#31639;\2020&#24180;&#20013;&#26399;&#39044;&#31639;&#35843;&#25972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 refersTo="='#REF!'!#REF!"/>
      <definedName name="BM8_SelectZBM.BM8_ZBMminusOption" refersTo="='#REF!'!#REF!"/>
      <definedName name="BM8_SelectZBM.BM8_ZBMSumOption" refersTo="='#REF!'!#REF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workbookViewId="0">
      <selection activeCell="B22" sqref="B22"/>
    </sheetView>
  </sheetViews>
  <sheetFormatPr defaultColWidth="9" defaultRowHeight="15.75" outlineLevelCol="5"/>
  <cols>
    <col min="1" max="1" width="11.25" style="81" customWidth="1"/>
    <col min="2" max="2" width="34.875" style="81" customWidth="1"/>
    <col min="3" max="3" width="12.625" style="82" customWidth="1"/>
    <col min="4" max="4" width="14.75" style="82" customWidth="1"/>
    <col min="5" max="5" width="6.375" style="82" customWidth="1"/>
    <col min="6" max="6" width="7" style="81" customWidth="1"/>
    <col min="7" max="16384" width="9" style="81"/>
  </cols>
  <sheetData>
    <row r="1" ht="23.25" customHeight="1" spans="1:1">
      <c r="A1" s="83" t="s">
        <v>0</v>
      </c>
    </row>
    <row r="2" ht="27.75" customHeight="1" spans="1:6">
      <c r="A2" s="84" t="s">
        <v>1</v>
      </c>
      <c r="B2" s="85"/>
      <c r="C2" s="85"/>
      <c r="D2" s="85"/>
      <c r="E2" s="85"/>
      <c r="F2" s="85"/>
    </row>
    <row r="3" s="53" customFormat="1" ht="23.25" customHeight="1" spans="2:6">
      <c r="B3" s="86"/>
      <c r="C3" s="87" t="s">
        <v>2</v>
      </c>
      <c r="D3" s="87"/>
      <c r="E3" s="87"/>
      <c r="F3" s="87"/>
    </row>
    <row r="4" s="53" customFormat="1" ht="18" customHeight="1" spans="1:6">
      <c r="A4" s="88" t="s">
        <v>3</v>
      </c>
      <c r="B4" s="89" t="s">
        <v>4</v>
      </c>
      <c r="C4" s="61" t="s">
        <v>5</v>
      </c>
      <c r="D4" s="13" t="s">
        <v>6</v>
      </c>
      <c r="E4" s="13" t="s">
        <v>7</v>
      </c>
      <c r="F4" s="90" t="s">
        <v>8</v>
      </c>
    </row>
    <row r="5" s="52" customFormat="1" ht="12.75" customHeight="1" spans="1:6">
      <c r="A5" s="91"/>
      <c r="B5" s="92" t="s">
        <v>9</v>
      </c>
      <c r="C5" s="93">
        <f>C6+C22</f>
        <v>24105</v>
      </c>
      <c r="D5" s="93">
        <f>D6+D22</f>
        <v>24105</v>
      </c>
      <c r="E5" s="93"/>
      <c r="F5" s="65"/>
    </row>
    <row r="6" s="52" customFormat="1" ht="12.75" customHeight="1" spans="1:6">
      <c r="A6" s="91">
        <v>101</v>
      </c>
      <c r="B6" s="94" t="s">
        <v>10</v>
      </c>
      <c r="C6" s="93">
        <f>SUM(C7:C21)</f>
        <v>22322</v>
      </c>
      <c r="D6" s="93">
        <f>SUM(D7:D21)</f>
        <v>22322</v>
      </c>
      <c r="E6" s="93"/>
      <c r="F6" s="65"/>
    </row>
    <row r="7" s="52" customFormat="1" ht="12.75" customHeight="1" spans="1:6">
      <c r="A7" s="91">
        <v>10101</v>
      </c>
      <c r="B7" s="94" t="s">
        <v>11</v>
      </c>
      <c r="C7" s="93">
        <v>9085</v>
      </c>
      <c r="D7" s="93">
        <v>9085</v>
      </c>
      <c r="E7" s="93"/>
      <c r="F7" s="65"/>
    </row>
    <row r="8" s="52" customFormat="1" ht="12.75" customHeight="1" spans="1:6">
      <c r="A8" s="91">
        <v>10104</v>
      </c>
      <c r="B8" s="94" t="s">
        <v>12</v>
      </c>
      <c r="C8" s="93">
        <v>3891</v>
      </c>
      <c r="D8" s="93">
        <v>3891</v>
      </c>
      <c r="E8" s="93"/>
      <c r="F8" s="65"/>
    </row>
    <row r="9" s="52" customFormat="1" ht="12.75" customHeight="1" spans="1:6">
      <c r="A9" s="91">
        <v>10106</v>
      </c>
      <c r="B9" s="94" t="s">
        <v>13</v>
      </c>
      <c r="C9" s="93">
        <v>867</v>
      </c>
      <c r="D9" s="93">
        <v>867</v>
      </c>
      <c r="E9" s="93"/>
      <c r="F9" s="65"/>
    </row>
    <row r="10" s="52" customFormat="1" ht="12.75" customHeight="1" spans="1:6">
      <c r="A10" s="91">
        <v>10107</v>
      </c>
      <c r="B10" s="94" t="s">
        <v>14</v>
      </c>
      <c r="C10" s="93">
        <v>30</v>
      </c>
      <c r="D10" s="93">
        <v>30</v>
      </c>
      <c r="E10" s="93"/>
      <c r="F10" s="65"/>
    </row>
    <row r="11" s="52" customFormat="1" ht="12.75" customHeight="1" spans="1:6">
      <c r="A11" s="91">
        <v>10109</v>
      </c>
      <c r="B11" s="94" t="s">
        <v>15</v>
      </c>
      <c r="C11" s="93">
        <v>1362</v>
      </c>
      <c r="D11" s="93">
        <v>1362</v>
      </c>
      <c r="E11" s="93"/>
      <c r="F11" s="65"/>
    </row>
    <row r="12" s="52" customFormat="1" ht="12.75" customHeight="1" spans="1:6">
      <c r="A12" s="91">
        <v>10110</v>
      </c>
      <c r="B12" s="94" t="s">
        <v>16</v>
      </c>
      <c r="C12" s="93">
        <v>1004</v>
      </c>
      <c r="D12" s="93">
        <v>1004</v>
      </c>
      <c r="E12" s="93"/>
      <c r="F12" s="65"/>
    </row>
    <row r="13" s="52" customFormat="1" ht="12.75" customHeight="1" spans="1:6">
      <c r="A13" s="91">
        <v>10111</v>
      </c>
      <c r="B13" s="94" t="s">
        <v>17</v>
      </c>
      <c r="C13" s="93">
        <v>349</v>
      </c>
      <c r="D13" s="93">
        <v>349</v>
      </c>
      <c r="E13" s="93"/>
      <c r="F13" s="65"/>
    </row>
    <row r="14" s="52" customFormat="1" ht="12.75" customHeight="1" spans="1:6">
      <c r="A14" s="91">
        <v>10112</v>
      </c>
      <c r="B14" s="94" t="s">
        <v>18</v>
      </c>
      <c r="C14" s="93">
        <v>1202</v>
      </c>
      <c r="D14" s="93">
        <v>1202</v>
      </c>
      <c r="E14" s="93"/>
      <c r="F14" s="65"/>
    </row>
    <row r="15" s="52" customFormat="1" ht="12.75" customHeight="1" spans="1:6">
      <c r="A15" s="91">
        <v>10113</v>
      </c>
      <c r="B15" s="94" t="s">
        <v>19</v>
      </c>
      <c r="C15" s="93">
        <v>2869</v>
      </c>
      <c r="D15" s="93">
        <v>2869</v>
      </c>
      <c r="E15" s="93"/>
      <c r="F15" s="65"/>
    </row>
    <row r="16" s="52" customFormat="1" ht="12.75" customHeight="1" spans="1:6">
      <c r="A16" s="91">
        <v>10114</v>
      </c>
      <c r="B16" s="94" t="s">
        <v>20</v>
      </c>
      <c r="C16" s="93">
        <v>5</v>
      </c>
      <c r="D16" s="93">
        <v>5</v>
      </c>
      <c r="E16" s="93"/>
      <c r="F16" s="65"/>
    </row>
    <row r="17" s="52" customFormat="1" ht="15" spans="1:6">
      <c r="A17" s="91">
        <v>10118</v>
      </c>
      <c r="B17" s="94" t="s">
        <v>21</v>
      </c>
      <c r="C17" s="93">
        <v>1000</v>
      </c>
      <c r="D17" s="93">
        <v>1000</v>
      </c>
      <c r="E17" s="93"/>
      <c r="F17" s="65"/>
    </row>
    <row r="18" s="52" customFormat="1" ht="15" spans="1:6">
      <c r="A18" s="91">
        <v>10119</v>
      </c>
      <c r="B18" s="94" t="s">
        <v>22</v>
      </c>
      <c r="C18" s="93">
        <v>600</v>
      </c>
      <c r="D18" s="93">
        <v>600</v>
      </c>
      <c r="E18" s="93"/>
      <c r="F18" s="65"/>
    </row>
    <row r="19" s="52" customFormat="1" ht="15" spans="1:6">
      <c r="A19" s="91">
        <v>10120</v>
      </c>
      <c r="B19" s="94" t="s">
        <v>23</v>
      </c>
      <c r="C19" s="93"/>
      <c r="D19" s="93"/>
      <c r="E19" s="93"/>
      <c r="F19" s="65"/>
    </row>
    <row r="20" s="52" customFormat="1" ht="15" spans="1:6">
      <c r="A20" s="91">
        <v>10121</v>
      </c>
      <c r="B20" s="94" t="s">
        <v>24</v>
      </c>
      <c r="C20" s="93">
        <v>58</v>
      </c>
      <c r="D20" s="93">
        <v>58</v>
      </c>
      <c r="E20" s="93"/>
      <c r="F20" s="65"/>
    </row>
    <row r="21" s="52" customFormat="1" ht="15" spans="1:6">
      <c r="A21" s="91">
        <v>10199</v>
      </c>
      <c r="B21" s="94" t="s">
        <v>25</v>
      </c>
      <c r="C21" s="93"/>
      <c r="D21" s="93"/>
      <c r="E21" s="93"/>
      <c r="F21" s="65"/>
    </row>
    <row r="22" s="52" customFormat="1" ht="15" spans="1:6">
      <c r="A22" s="91">
        <v>103</v>
      </c>
      <c r="B22" s="94" t="s">
        <v>26</v>
      </c>
      <c r="C22" s="93">
        <f>SUM(C23:C30)</f>
        <v>1783</v>
      </c>
      <c r="D22" s="93">
        <f>SUM(D23:D30)</f>
        <v>1783</v>
      </c>
      <c r="E22" s="93"/>
      <c r="F22" s="65"/>
    </row>
    <row r="23" s="52" customFormat="1" ht="15" spans="1:6">
      <c r="A23" s="91">
        <v>10302</v>
      </c>
      <c r="B23" s="94" t="s">
        <v>27</v>
      </c>
      <c r="C23" s="93">
        <v>783</v>
      </c>
      <c r="D23" s="93">
        <v>783</v>
      </c>
      <c r="E23" s="93"/>
      <c r="F23" s="65"/>
    </row>
    <row r="24" s="52" customFormat="1" ht="15" spans="1:6">
      <c r="A24" s="91">
        <v>10304</v>
      </c>
      <c r="B24" s="94" t="s">
        <v>28</v>
      </c>
      <c r="C24" s="93">
        <v>900</v>
      </c>
      <c r="D24" s="93">
        <v>900</v>
      </c>
      <c r="E24" s="93"/>
      <c r="F24" s="65"/>
    </row>
    <row r="25" s="52" customFormat="1" ht="15" spans="1:6">
      <c r="A25" s="91">
        <v>10305</v>
      </c>
      <c r="B25" s="94" t="s">
        <v>29</v>
      </c>
      <c r="C25" s="93">
        <v>30</v>
      </c>
      <c r="D25" s="93">
        <v>30</v>
      </c>
      <c r="E25" s="93"/>
      <c r="F25" s="65"/>
    </row>
    <row r="26" s="52" customFormat="1" ht="15" spans="1:6">
      <c r="A26" s="91">
        <v>10306</v>
      </c>
      <c r="B26" s="94" t="s">
        <v>30</v>
      </c>
      <c r="C26" s="93"/>
      <c r="D26" s="93"/>
      <c r="E26" s="93"/>
      <c r="F26" s="65"/>
    </row>
    <row r="27" s="52" customFormat="1" ht="15" spans="1:6">
      <c r="A27" s="91">
        <v>10307</v>
      </c>
      <c r="B27" s="94" t="s">
        <v>31</v>
      </c>
      <c r="C27" s="93">
        <v>70</v>
      </c>
      <c r="D27" s="93">
        <v>70</v>
      </c>
      <c r="E27" s="93"/>
      <c r="F27" s="65"/>
    </row>
    <row r="28" s="52" customFormat="1" ht="15" spans="1:6">
      <c r="A28" s="91">
        <v>10308</v>
      </c>
      <c r="B28" s="94" t="s">
        <v>32</v>
      </c>
      <c r="C28" s="93"/>
      <c r="D28" s="93"/>
      <c r="E28" s="93"/>
      <c r="F28" s="65"/>
    </row>
    <row r="29" s="52" customFormat="1" ht="15" spans="1:6">
      <c r="A29" s="91">
        <v>10309</v>
      </c>
      <c r="B29" s="94" t="s">
        <v>33</v>
      </c>
      <c r="C29" s="93"/>
      <c r="D29" s="93"/>
      <c r="E29" s="93"/>
      <c r="F29" s="65"/>
    </row>
    <row r="30" s="52" customFormat="1" ht="15" spans="1:6">
      <c r="A30" s="91">
        <v>10399</v>
      </c>
      <c r="B30" s="94" t="s">
        <v>34</v>
      </c>
      <c r="C30" s="93"/>
      <c r="D30" s="93"/>
      <c r="E30" s="93"/>
      <c r="F30" s="65"/>
    </row>
    <row r="31" s="52" customFormat="1" ht="15" spans="1:6">
      <c r="A31" s="91">
        <v>110</v>
      </c>
      <c r="B31" s="94" t="s">
        <v>35</v>
      </c>
      <c r="C31" s="93">
        <f>C32+C34+C97+C106+C70</f>
        <v>35367.4</v>
      </c>
      <c r="D31" s="93">
        <f>D32+D34+D97+D106+D70</f>
        <v>35367.4</v>
      </c>
      <c r="E31" s="93"/>
      <c r="F31" s="65"/>
    </row>
    <row r="32" s="52" customFormat="1" ht="15" spans="1:6">
      <c r="A32" s="91">
        <v>11001</v>
      </c>
      <c r="B32" s="95" t="s">
        <v>36</v>
      </c>
      <c r="C32" s="93">
        <v>333</v>
      </c>
      <c r="D32" s="93">
        <v>333</v>
      </c>
      <c r="E32" s="93"/>
      <c r="F32" s="65"/>
    </row>
    <row r="33" s="52" customFormat="1" ht="15" spans="1:6">
      <c r="A33" s="91">
        <v>1100199</v>
      </c>
      <c r="B33" s="95" t="s">
        <v>37</v>
      </c>
      <c r="C33" s="93">
        <v>333</v>
      </c>
      <c r="D33" s="93">
        <v>333</v>
      </c>
      <c r="E33" s="93"/>
      <c r="F33" s="65"/>
    </row>
    <row r="34" s="52" customFormat="1" ht="15" spans="1:6">
      <c r="A34" s="91">
        <v>11002</v>
      </c>
      <c r="B34" s="95" t="s">
        <v>38</v>
      </c>
      <c r="C34" s="93">
        <f>SUM(C35:C69)</f>
        <v>12176</v>
      </c>
      <c r="D34" s="93">
        <f>SUM(D35:D69)</f>
        <v>12176</v>
      </c>
      <c r="E34" s="93"/>
      <c r="F34" s="65"/>
    </row>
    <row r="35" s="52" customFormat="1" ht="15" spans="1:6">
      <c r="A35" s="91">
        <v>1100201</v>
      </c>
      <c r="B35" s="96" t="s">
        <v>39</v>
      </c>
      <c r="C35" s="93"/>
      <c r="D35" s="93"/>
      <c r="E35" s="93"/>
      <c r="F35" s="65"/>
    </row>
    <row r="36" s="52" customFormat="1" ht="15" spans="1:6">
      <c r="A36" s="91">
        <v>1100202</v>
      </c>
      <c r="B36" s="95" t="s">
        <v>40</v>
      </c>
      <c r="C36" s="93">
        <v>442</v>
      </c>
      <c r="D36" s="93">
        <v>442</v>
      </c>
      <c r="E36" s="93"/>
      <c r="F36" s="65"/>
    </row>
    <row r="37" s="52" customFormat="1" ht="15" spans="1:6">
      <c r="A37" s="91">
        <v>1100207</v>
      </c>
      <c r="B37" s="95" t="s">
        <v>41</v>
      </c>
      <c r="C37" s="93">
        <v>2003</v>
      </c>
      <c r="D37" s="93">
        <v>2003</v>
      </c>
      <c r="E37" s="93"/>
      <c r="F37" s="65"/>
    </row>
    <row r="38" s="52" customFormat="1" ht="15" spans="1:6">
      <c r="A38" s="91">
        <v>1100208</v>
      </c>
      <c r="B38" s="95" t="s">
        <v>42</v>
      </c>
      <c r="C38" s="93">
        <v>7000</v>
      </c>
      <c r="D38" s="93">
        <v>7000</v>
      </c>
      <c r="E38" s="93"/>
      <c r="F38" s="65"/>
    </row>
    <row r="39" s="52" customFormat="1" ht="15" spans="1:6">
      <c r="A39" s="91">
        <v>1100220</v>
      </c>
      <c r="B39" s="95" t="s">
        <v>43</v>
      </c>
      <c r="C39" s="93"/>
      <c r="D39" s="93"/>
      <c r="E39" s="93"/>
      <c r="F39" s="65"/>
    </row>
    <row r="40" s="52" customFormat="1" ht="15" spans="1:6">
      <c r="A40" s="91">
        <v>1100221</v>
      </c>
      <c r="B40" s="95" t="s">
        <v>44</v>
      </c>
      <c r="C40" s="93"/>
      <c r="D40" s="93"/>
      <c r="E40" s="93"/>
      <c r="F40" s="65"/>
    </row>
    <row r="41" s="52" customFormat="1" ht="15" spans="1:6">
      <c r="A41" s="91">
        <v>1100222</v>
      </c>
      <c r="B41" s="95" t="s">
        <v>45</v>
      </c>
      <c r="C41" s="93"/>
      <c r="D41" s="93"/>
      <c r="E41" s="93"/>
      <c r="F41" s="65"/>
    </row>
    <row r="42" s="52" customFormat="1" ht="15" spans="1:6">
      <c r="A42" s="91">
        <v>1100225</v>
      </c>
      <c r="B42" s="95" t="s">
        <v>46</v>
      </c>
      <c r="C42" s="93"/>
      <c r="D42" s="93"/>
      <c r="E42" s="93"/>
      <c r="F42" s="65"/>
    </row>
    <row r="43" s="52" customFormat="1" ht="15" spans="1:6">
      <c r="A43" s="91">
        <v>1100226</v>
      </c>
      <c r="B43" s="95" t="s">
        <v>47</v>
      </c>
      <c r="C43" s="93"/>
      <c r="D43" s="93"/>
      <c r="E43" s="93"/>
      <c r="F43" s="65"/>
    </row>
    <row r="44" s="52" customFormat="1" ht="15" spans="1:6">
      <c r="A44" s="91">
        <v>1100227</v>
      </c>
      <c r="B44" s="95" t="s">
        <v>48</v>
      </c>
      <c r="C44" s="93">
        <v>1859</v>
      </c>
      <c r="D44" s="93">
        <v>1859</v>
      </c>
      <c r="E44" s="93"/>
      <c r="F44" s="65"/>
    </row>
    <row r="45" s="52" customFormat="1" ht="15" spans="1:6">
      <c r="A45" s="91">
        <v>1100228</v>
      </c>
      <c r="B45" s="95" t="s">
        <v>49</v>
      </c>
      <c r="C45" s="93"/>
      <c r="D45" s="93"/>
      <c r="E45" s="93"/>
      <c r="F45" s="65"/>
    </row>
    <row r="46" s="52" customFormat="1" ht="15" spans="1:6">
      <c r="A46" s="91" t="s">
        <v>50</v>
      </c>
      <c r="B46" s="97" t="s">
        <v>51</v>
      </c>
      <c r="C46" s="93"/>
      <c r="D46" s="93"/>
      <c r="E46" s="93"/>
      <c r="F46" s="65"/>
    </row>
    <row r="47" s="52" customFormat="1" ht="28.5" spans="1:6">
      <c r="A47" s="91">
        <v>1100241</v>
      </c>
      <c r="B47" s="95" t="s">
        <v>52</v>
      </c>
      <c r="C47" s="93"/>
      <c r="D47" s="93"/>
      <c r="E47" s="93"/>
      <c r="F47" s="65"/>
    </row>
    <row r="48" s="52" customFormat="1" ht="15" spans="1:6">
      <c r="A48" s="91">
        <v>1100242</v>
      </c>
      <c r="B48" s="95" t="s">
        <v>53</v>
      </c>
      <c r="C48" s="93"/>
      <c r="D48" s="93"/>
      <c r="E48" s="93"/>
      <c r="F48" s="65"/>
    </row>
    <row r="49" s="52" customFormat="1" ht="15" spans="1:6">
      <c r="A49" s="91">
        <v>1100243</v>
      </c>
      <c r="B49" s="95" t="s">
        <v>54</v>
      </c>
      <c r="C49" s="93"/>
      <c r="D49" s="93"/>
      <c r="E49" s="93"/>
      <c r="F49" s="65"/>
    </row>
    <row r="50" s="52" customFormat="1" ht="15" spans="1:6">
      <c r="A50" s="91">
        <v>1100244</v>
      </c>
      <c r="B50" s="95" t="s">
        <v>55</v>
      </c>
      <c r="C50" s="93"/>
      <c r="D50" s="93"/>
      <c r="E50" s="93"/>
      <c r="F50" s="65"/>
    </row>
    <row r="51" s="52" customFormat="1" ht="15" spans="1:6">
      <c r="A51" s="91">
        <v>1100245</v>
      </c>
      <c r="B51" s="95" t="s">
        <v>56</v>
      </c>
      <c r="C51" s="93"/>
      <c r="D51" s="93"/>
      <c r="E51" s="93"/>
      <c r="F51" s="65"/>
    </row>
    <row r="52" s="52" customFormat="1" ht="15" spans="1:6">
      <c r="A52" s="91">
        <v>1100246</v>
      </c>
      <c r="B52" s="95" t="s">
        <v>57</v>
      </c>
      <c r="C52" s="93"/>
      <c r="D52" s="93"/>
      <c r="E52" s="93"/>
      <c r="F52" s="65"/>
    </row>
    <row r="53" s="52" customFormat="1" ht="28.5" spans="1:6">
      <c r="A53" s="91">
        <v>1100247</v>
      </c>
      <c r="B53" s="95" t="s">
        <v>58</v>
      </c>
      <c r="C53" s="93"/>
      <c r="D53" s="93"/>
      <c r="E53" s="93"/>
      <c r="F53" s="65"/>
    </row>
    <row r="54" s="52" customFormat="1" ht="28.5" spans="1:6">
      <c r="A54" s="91">
        <v>1100248</v>
      </c>
      <c r="B54" s="95" t="s">
        <v>59</v>
      </c>
      <c r="C54" s="93"/>
      <c r="D54" s="93"/>
      <c r="E54" s="93"/>
      <c r="F54" s="65"/>
    </row>
    <row r="55" s="52" customFormat="1" ht="15" spans="1:6">
      <c r="A55" s="91">
        <v>1100249</v>
      </c>
      <c r="B55" s="95" t="s">
        <v>60</v>
      </c>
      <c r="C55" s="93"/>
      <c r="D55" s="93"/>
      <c r="E55" s="93"/>
      <c r="F55" s="65"/>
    </row>
    <row r="56" s="52" customFormat="1" ht="15" spans="1:6">
      <c r="A56" s="91">
        <v>1100250</v>
      </c>
      <c r="B56" s="95" t="s">
        <v>61</v>
      </c>
      <c r="C56" s="93"/>
      <c r="D56" s="93"/>
      <c r="E56" s="93"/>
      <c r="F56" s="65"/>
    </row>
    <row r="57" s="52" customFormat="1" ht="15" spans="1:6">
      <c r="A57" s="91">
        <v>1100251</v>
      </c>
      <c r="B57" s="95" t="s">
        <v>62</v>
      </c>
      <c r="C57" s="93"/>
      <c r="D57" s="93"/>
      <c r="E57" s="93"/>
      <c r="F57" s="65"/>
    </row>
    <row r="58" s="52" customFormat="1" ht="15" spans="1:6">
      <c r="A58" s="91">
        <v>1100252</v>
      </c>
      <c r="B58" s="95" t="s">
        <v>63</v>
      </c>
      <c r="C58" s="93"/>
      <c r="D58" s="93"/>
      <c r="E58" s="93"/>
      <c r="F58" s="65"/>
    </row>
    <row r="59" s="52" customFormat="1" ht="15" spans="1:6">
      <c r="A59" s="91">
        <v>1100253</v>
      </c>
      <c r="B59" s="95" t="s">
        <v>64</v>
      </c>
      <c r="C59" s="93"/>
      <c r="D59" s="93"/>
      <c r="E59" s="93"/>
      <c r="F59" s="65"/>
    </row>
    <row r="60" s="52" customFormat="1" ht="28.5" spans="1:6">
      <c r="A60" s="91">
        <v>1100254</v>
      </c>
      <c r="B60" s="96" t="s">
        <v>65</v>
      </c>
      <c r="C60" s="93"/>
      <c r="D60" s="93"/>
      <c r="E60" s="93"/>
      <c r="F60" s="65"/>
    </row>
    <row r="61" s="52" customFormat="1" ht="28.5" spans="1:6">
      <c r="A61" s="91">
        <v>1100255</v>
      </c>
      <c r="B61" s="95" t="s">
        <v>66</v>
      </c>
      <c r="C61" s="93"/>
      <c r="D61" s="93"/>
      <c r="E61" s="93"/>
      <c r="F61" s="65"/>
    </row>
    <row r="62" s="52" customFormat="1" ht="15" spans="1:6">
      <c r="A62" s="91">
        <v>1100256</v>
      </c>
      <c r="B62" s="95" t="s">
        <v>67</v>
      </c>
      <c r="C62" s="93"/>
      <c r="D62" s="93"/>
      <c r="E62" s="93"/>
      <c r="F62" s="65"/>
    </row>
    <row r="63" s="52" customFormat="1" ht="28.5" spans="1:6">
      <c r="A63" s="91">
        <v>1100257</v>
      </c>
      <c r="B63" s="95" t="s">
        <v>68</v>
      </c>
      <c r="C63" s="93"/>
      <c r="D63" s="93"/>
      <c r="E63" s="93"/>
      <c r="F63" s="65"/>
    </row>
    <row r="64" s="52" customFormat="1" ht="15" spans="1:6">
      <c r="A64" s="91">
        <v>1100258</v>
      </c>
      <c r="B64" s="95" t="s">
        <v>69</v>
      </c>
      <c r="C64" s="93"/>
      <c r="D64" s="93"/>
      <c r="E64" s="93"/>
      <c r="F64" s="65"/>
    </row>
    <row r="65" s="52" customFormat="1" ht="27" spans="1:6">
      <c r="A65" s="91" t="s">
        <v>70</v>
      </c>
      <c r="B65" s="97" t="s">
        <v>71</v>
      </c>
      <c r="C65" s="93"/>
      <c r="D65" s="93"/>
      <c r="E65" s="93"/>
      <c r="F65" s="65"/>
    </row>
    <row r="66" s="52" customFormat="1" ht="28.5" spans="1:6">
      <c r="A66" s="91">
        <v>1100259</v>
      </c>
      <c r="B66" s="96" t="s">
        <v>72</v>
      </c>
      <c r="C66" s="93"/>
      <c r="D66" s="93"/>
      <c r="E66" s="93"/>
      <c r="F66" s="65"/>
    </row>
    <row r="67" s="52" customFormat="1" ht="28.5" spans="1:6">
      <c r="A67" s="91">
        <v>1100260</v>
      </c>
      <c r="B67" s="96" t="s">
        <v>73</v>
      </c>
      <c r="C67" s="93"/>
      <c r="D67" s="93"/>
      <c r="E67" s="93"/>
      <c r="F67" s="65"/>
    </row>
    <row r="68" s="52" customFormat="1" ht="15" spans="1:6">
      <c r="A68" s="91">
        <v>1100269</v>
      </c>
      <c r="B68" s="95" t="s">
        <v>74</v>
      </c>
      <c r="C68" s="93"/>
      <c r="D68" s="93"/>
      <c r="E68" s="93"/>
      <c r="F68" s="65"/>
    </row>
    <row r="69" s="52" customFormat="1" ht="15" spans="1:6">
      <c r="A69" s="91">
        <v>1100299</v>
      </c>
      <c r="B69" s="95" t="s">
        <v>75</v>
      </c>
      <c r="C69" s="93">
        <v>872</v>
      </c>
      <c r="D69" s="93">
        <v>872</v>
      </c>
      <c r="E69" s="93"/>
      <c r="F69" s="65"/>
    </row>
    <row r="70" s="52" customFormat="1" ht="15" spans="1:6">
      <c r="A70" s="91">
        <v>11003</v>
      </c>
      <c r="B70" s="95" t="s">
        <v>76</v>
      </c>
      <c r="C70" s="93">
        <f>SUM(C71:C90)</f>
        <v>7305.7</v>
      </c>
      <c r="D70" s="93">
        <f>SUM(D71:D90)</f>
        <v>7305.7</v>
      </c>
      <c r="E70" s="93"/>
      <c r="F70" s="65"/>
    </row>
    <row r="71" s="52" customFormat="1" ht="15" spans="1:6">
      <c r="A71" s="91">
        <v>1100301</v>
      </c>
      <c r="B71" s="95" t="s">
        <v>77</v>
      </c>
      <c r="C71" s="93">
        <v>68.4</v>
      </c>
      <c r="D71" s="93">
        <v>68.4</v>
      </c>
      <c r="E71" s="93"/>
      <c r="F71" s="65"/>
    </row>
    <row r="72" s="52" customFormat="1" ht="15" spans="1:6">
      <c r="A72" s="91">
        <v>1100302</v>
      </c>
      <c r="B72" s="95" t="s">
        <v>78</v>
      </c>
      <c r="C72" s="93"/>
      <c r="D72" s="93"/>
      <c r="E72" s="93"/>
      <c r="F72" s="65"/>
    </row>
    <row r="73" s="52" customFormat="1" ht="15" spans="1:6">
      <c r="A73" s="91">
        <v>1100303</v>
      </c>
      <c r="B73" s="95" t="s">
        <v>79</v>
      </c>
      <c r="C73" s="93"/>
      <c r="D73" s="93"/>
      <c r="E73" s="93"/>
      <c r="F73" s="65"/>
    </row>
    <row r="74" s="52" customFormat="1" ht="15" spans="1:6">
      <c r="A74" s="91">
        <v>1100304</v>
      </c>
      <c r="B74" s="95" t="s">
        <v>80</v>
      </c>
      <c r="C74" s="93"/>
      <c r="D74" s="93"/>
      <c r="E74" s="93"/>
      <c r="F74" s="65"/>
    </row>
    <row r="75" s="52" customFormat="1" ht="15" spans="1:6">
      <c r="A75" s="91">
        <v>1100305</v>
      </c>
      <c r="B75" s="95" t="s">
        <v>81</v>
      </c>
      <c r="C75" s="93">
        <v>347</v>
      </c>
      <c r="D75" s="93">
        <v>347</v>
      </c>
      <c r="E75" s="93"/>
      <c r="F75" s="65"/>
    </row>
    <row r="76" s="52" customFormat="1" ht="15" spans="1:6">
      <c r="A76" s="91">
        <v>1100306</v>
      </c>
      <c r="B76" s="95" t="s">
        <v>82</v>
      </c>
      <c r="C76" s="93">
        <v>300</v>
      </c>
      <c r="D76" s="93">
        <v>300</v>
      </c>
      <c r="E76" s="93"/>
      <c r="F76" s="65"/>
    </row>
    <row r="77" s="52" customFormat="1" ht="15" spans="1:6">
      <c r="A77" s="91">
        <v>1100307</v>
      </c>
      <c r="B77" s="95" t="s">
        <v>83</v>
      </c>
      <c r="C77" s="93">
        <v>35</v>
      </c>
      <c r="D77" s="93">
        <v>35</v>
      </c>
      <c r="E77" s="93"/>
      <c r="F77" s="65"/>
    </row>
    <row r="78" s="52" customFormat="1" ht="15" spans="1:6">
      <c r="A78" s="91">
        <v>1100308</v>
      </c>
      <c r="B78" s="95" t="s">
        <v>84</v>
      </c>
      <c r="C78" s="93">
        <v>2904.5</v>
      </c>
      <c r="D78" s="93">
        <v>2904.5</v>
      </c>
      <c r="E78" s="93"/>
      <c r="F78" s="65"/>
    </row>
    <row r="79" s="52" customFormat="1" ht="15" spans="1:6">
      <c r="A79" s="91">
        <v>1100310</v>
      </c>
      <c r="B79" s="95" t="s">
        <v>85</v>
      </c>
      <c r="C79" s="93">
        <v>891</v>
      </c>
      <c r="D79" s="93">
        <v>891</v>
      </c>
      <c r="E79" s="93"/>
      <c r="F79" s="65"/>
    </row>
    <row r="80" s="52" customFormat="1" ht="15" spans="1:6">
      <c r="A80" s="91">
        <v>1100311</v>
      </c>
      <c r="B80" s="95" t="s">
        <v>86</v>
      </c>
      <c r="C80" s="93">
        <v>106</v>
      </c>
      <c r="D80" s="93">
        <v>106</v>
      </c>
      <c r="E80" s="93"/>
      <c r="F80" s="65"/>
    </row>
    <row r="81" s="52" customFormat="1" ht="15" spans="1:6">
      <c r="A81" s="91">
        <v>1100312</v>
      </c>
      <c r="B81" s="95" t="s">
        <v>87</v>
      </c>
      <c r="C81" s="93">
        <v>256</v>
      </c>
      <c r="D81" s="93">
        <v>256</v>
      </c>
      <c r="E81" s="93"/>
      <c r="F81" s="65"/>
    </row>
    <row r="82" s="52" customFormat="1" ht="15" spans="1:6">
      <c r="A82" s="91">
        <v>1100313</v>
      </c>
      <c r="B82" s="95" t="s">
        <v>88</v>
      </c>
      <c r="C82" s="93">
        <v>2048.8</v>
      </c>
      <c r="D82" s="93">
        <v>2048.8</v>
      </c>
      <c r="E82" s="93"/>
      <c r="F82" s="65"/>
    </row>
    <row r="83" s="52" customFormat="1" ht="15" spans="1:6">
      <c r="A83" s="91">
        <v>1100314</v>
      </c>
      <c r="B83" s="95" t="s">
        <v>89</v>
      </c>
      <c r="C83" s="93"/>
      <c r="D83" s="93"/>
      <c r="E83" s="93"/>
      <c r="F83" s="65"/>
    </row>
    <row r="84" s="52" customFormat="1" ht="15" spans="1:6">
      <c r="A84" s="91">
        <v>1100315</v>
      </c>
      <c r="B84" s="96" t="s">
        <v>90</v>
      </c>
      <c r="C84" s="93">
        <v>339</v>
      </c>
      <c r="D84" s="93">
        <v>339</v>
      </c>
      <c r="E84" s="93"/>
      <c r="F84" s="65"/>
    </row>
    <row r="85" s="52" customFormat="1" ht="15" spans="1:6">
      <c r="A85" s="91">
        <v>1100316</v>
      </c>
      <c r="B85" s="95" t="s">
        <v>91</v>
      </c>
      <c r="C85" s="93"/>
      <c r="D85" s="93"/>
      <c r="E85" s="93"/>
      <c r="F85" s="65"/>
    </row>
    <row r="86" s="52" customFormat="1" ht="15" spans="1:6">
      <c r="A86" s="91">
        <v>1100317</v>
      </c>
      <c r="B86" s="95" t="s">
        <v>92</v>
      </c>
      <c r="C86" s="93"/>
      <c r="D86" s="93"/>
      <c r="E86" s="93"/>
      <c r="F86" s="65"/>
    </row>
    <row r="87" s="52" customFormat="1" ht="15" spans="1:6">
      <c r="A87" s="91">
        <v>1100320</v>
      </c>
      <c r="B87" s="95" t="s">
        <v>93</v>
      </c>
      <c r="C87" s="93"/>
      <c r="D87" s="93"/>
      <c r="E87" s="93"/>
      <c r="F87" s="65"/>
    </row>
    <row r="88" s="52" customFormat="1" ht="15" spans="1:6">
      <c r="A88" s="91">
        <v>1100321</v>
      </c>
      <c r="B88" s="95" t="s">
        <v>94</v>
      </c>
      <c r="C88" s="93"/>
      <c r="D88" s="93"/>
      <c r="E88" s="93"/>
      <c r="F88" s="65"/>
    </row>
    <row r="89" s="52" customFormat="1" ht="15" spans="1:6">
      <c r="A89" s="91">
        <v>1100322</v>
      </c>
      <c r="B89" s="95" t="s">
        <v>95</v>
      </c>
      <c r="C89" s="93"/>
      <c r="D89" s="93"/>
      <c r="E89" s="93"/>
      <c r="F89" s="65"/>
    </row>
    <row r="90" s="52" customFormat="1" ht="15" spans="1:6">
      <c r="A90" s="91">
        <v>1100324</v>
      </c>
      <c r="B90" s="98" t="s">
        <v>96</v>
      </c>
      <c r="C90" s="93">
        <v>10</v>
      </c>
      <c r="D90" s="93">
        <v>10</v>
      </c>
      <c r="E90" s="93"/>
      <c r="F90" s="65"/>
    </row>
    <row r="91" s="52" customFormat="1" ht="15" spans="1:6">
      <c r="A91" s="91">
        <v>1100399</v>
      </c>
      <c r="B91" s="95" t="s">
        <v>97</v>
      </c>
      <c r="C91" s="93"/>
      <c r="D91" s="93"/>
      <c r="E91" s="93"/>
      <c r="F91" s="65"/>
    </row>
    <row r="92" s="52" customFormat="1" ht="15" spans="1:6">
      <c r="A92" s="91">
        <v>11006</v>
      </c>
      <c r="B92" s="95" t="s">
        <v>98</v>
      </c>
      <c r="C92" s="93"/>
      <c r="D92" s="93"/>
      <c r="E92" s="93"/>
      <c r="F92" s="65"/>
    </row>
    <row r="93" s="52" customFormat="1" ht="15" spans="1:6">
      <c r="A93" s="91">
        <v>1100601</v>
      </c>
      <c r="B93" s="95" t="s">
        <v>99</v>
      </c>
      <c r="C93" s="93"/>
      <c r="D93" s="93"/>
      <c r="E93" s="93"/>
      <c r="F93" s="65"/>
    </row>
    <row r="94" s="52" customFormat="1" ht="15" spans="1:6">
      <c r="A94" s="91">
        <v>1100602</v>
      </c>
      <c r="B94" s="95" t="s">
        <v>100</v>
      </c>
      <c r="C94" s="93"/>
      <c r="D94" s="93"/>
      <c r="E94" s="93"/>
      <c r="F94" s="65"/>
    </row>
    <row r="95" s="80" customFormat="1" ht="15" spans="1:6">
      <c r="A95" s="99">
        <v>11008</v>
      </c>
      <c r="B95" s="100" t="s">
        <v>101</v>
      </c>
      <c r="C95" s="101">
        <f>SUM(C96:C96)</f>
        <v>0</v>
      </c>
      <c r="D95" s="101">
        <f>SUM(D96:D96)</f>
        <v>0</v>
      </c>
      <c r="E95" s="101"/>
      <c r="F95" s="102"/>
    </row>
    <row r="96" s="80" customFormat="1" ht="15" spans="1:6">
      <c r="A96" s="99"/>
      <c r="B96" s="100" t="s">
        <v>102</v>
      </c>
      <c r="C96" s="101"/>
      <c r="D96" s="101"/>
      <c r="E96" s="101"/>
      <c r="F96" s="102"/>
    </row>
    <row r="97" s="52" customFormat="1" ht="15" spans="1:6">
      <c r="A97" s="91">
        <v>11009</v>
      </c>
      <c r="B97" s="95" t="s">
        <v>103</v>
      </c>
      <c r="C97" s="93">
        <f>C98</f>
        <v>14140.7</v>
      </c>
      <c r="D97" s="93">
        <f>D98</f>
        <v>14140.7</v>
      </c>
      <c r="E97" s="93"/>
      <c r="F97" s="65"/>
    </row>
    <row r="98" s="52" customFormat="1" ht="15" spans="1:6">
      <c r="A98" s="91">
        <v>1100901</v>
      </c>
      <c r="B98" s="95" t="s">
        <v>104</v>
      </c>
      <c r="C98" s="93">
        <f>SUM(C99:C99)</f>
        <v>14140.7</v>
      </c>
      <c r="D98" s="93">
        <f>SUM(D99:D99)</f>
        <v>14140.7</v>
      </c>
      <c r="E98" s="93"/>
      <c r="F98" s="65"/>
    </row>
    <row r="99" s="52" customFormat="1" ht="15" spans="1:6">
      <c r="A99" s="91">
        <v>110090199</v>
      </c>
      <c r="B99" s="95" t="s">
        <v>105</v>
      </c>
      <c r="C99" s="93">
        <v>14140.7</v>
      </c>
      <c r="D99" s="93">
        <v>14140.7</v>
      </c>
      <c r="E99" s="93"/>
      <c r="F99" s="65"/>
    </row>
    <row r="100" s="52" customFormat="1" ht="15" spans="1:6">
      <c r="A100" s="91">
        <v>11011</v>
      </c>
      <c r="B100" s="95" t="s">
        <v>106</v>
      </c>
      <c r="C100" s="103">
        <f>C101</f>
        <v>0</v>
      </c>
      <c r="D100" s="103">
        <f>D101</f>
        <v>0</v>
      </c>
      <c r="E100" s="103"/>
      <c r="F100" s="65"/>
    </row>
    <row r="101" s="52" customFormat="1" ht="15" spans="1:6">
      <c r="A101" s="91">
        <v>1101101</v>
      </c>
      <c r="B101" s="95" t="s">
        <v>107</v>
      </c>
      <c r="C101" s="93">
        <f>C102+C105</f>
        <v>0</v>
      </c>
      <c r="D101" s="93">
        <f>D102+D105</f>
        <v>0</v>
      </c>
      <c r="E101" s="93"/>
      <c r="F101" s="65"/>
    </row>
    <row r="102" s="52" customFormat="1" ht="15" spans="1:6">
      <c r="A102" s="91">
        <v>110110101</v>
      </c>
      <c r="B102" s="94" t="s">
        <v>108</v>
      </c>
      <c r="C102" s="93">
        <f>SUM(C103:C104)</f>
        <v>0</v>
      </c>
      <c r="D102" s="93">
        <f>SUM(D103:D104)</f>
        <v>0</v>
      </c>
      <c r="E102" s="93"/>
      <c r="F102" s="65"/>
    </row>
    <row r="103" s="52" customFormat="1" ht="15" spans="1:6">
      <c r="A103" s="91"/>
      <c r="B103" s="94" t="s">
        <v>109</v>
      </c>
      <c r="C103" s="93"/>
      <c r="D103" s="93"/>
      <c r="E103" s="93"/>
      <c r="F103" s="65"/>
    </row>
    <row r="104" s="52" customFormat="1" ht="15" spans="1:6">
      <c r="A104" s="91"/>
      <c r="B104" s="94" t="s">
        <v>110</v>
      </c>
      <c r="C104" s="93"/>
      <c r="D104" s="93"/>
      <c r="E104" s="93"/>
      <c r="F104" s="65"/>
    </row>
    <row r="105" s="52" customFormat="1" ht="15" spans="1:6">
      <c r="A105" s="91">
        <v>110110103</v>
      </c>
      <c r="B105" s="94" t="s">
        <v>111</v>
      </c>
      <c r="C105" s="93"/>
      <c r="D105" s="93"/>
      <c r="E105" s="93"/>
      <c r="F105" s="65"/>
    </row>
    <row r="106" s="52" customFormat="1" ht="15" spans="1:6">
      <c r="A106" s="91">
        <v>11015</v>
      </c>
      <c r="B106" s="95" t="s">
        <v>112</v>
      </c>
      <c r="C106" s="93">
        <v>1412</v>
      </c>
      <c r="D106" s="93">
        <v>1412</v>
      </c>
      <c r="E106" s="93"/>
      <c r="F106" s="65"/>
    </row>
    <row r="107" s="52" customFormat="1" ht="15" spans="1:6">
      <c r="A107" s="91"/>
      <c r="B107" s="94"/>
      <c r="C107" s="93"/>
      <c r="D107" s="93"/>
      <c r="E107" s="93"/>
      <c r="F107" s="65"/>
    </row>
    <row r="108" s="52" customFormat="1" ht="15" spans="1:6">
      <c r="A108" s="91"/>
      <c r="B108" s="104" t="s">
        <v>113</v>
      </c>
      <c r="C108" s="103">
        <f>C5+C31</f>
        <v>59472.4</v>
      </c>
      <c r="D108" s="103">
        <f>D5+D31</f>
        <v>59472.4</v>
      </c>
      <c r="E108" s="103"/>
      <c r="F108" s="65"/>
    </row>
    <row r="109" s="52" customFormat="1" ht="12.75" spans="3:5">
      <c r="C109" s="105"/>
      <c r="D109" s="105"/>
      <c r="E109" s="105"/>
    </row>
    <row r="110" s="52" customFormat="1" ht="12.75" spans="3:5">
      <c r="C110" s="105"/>
      <c r="D110" s="105"/>
      <c r="E110" s="105"/>
    </row>
    <row r="111" s="52" customFormat="1" ht="12.75" spans="3:5">
      <c r="C111" s="105"/>
      <c r="D111" s="105"/>
      <c r="E111" s="105"/>
    </row>
    <row r="112" s="52" customFormat="1" ht="12.75" spans="3:5">
      <c r="C112" s="105"/>
      <c r="D112" s="105"/>
      <c r="E112" s="105"/>
    </row>
    <row r="113" s="52" customFormat="1" ht="12.75" spans="3:5">
      <c r="C113" s="105"/>
      <c r="D113" s="105"/>
      <c r="E113" s="105"/>
    </row>
    <row r="114" s="52" customFormat="1" ht="12.75" spans="3:5">
      <c r="C114" s="105"/>
      <c r="D114" s="105"/>
      <c r="E114" s="105"/>
    </row>
    <row r="115" s="52" customFormat="1" ht="12.75" spans="3:5">
      <c r="C115" s="105"/>
      <c r="D115" s="105"/>
      <c r="E115" s="105"/>
    </row>
    <row r="116" s="52" customFormat="1" ht="12.75" spans="3:5">
      <c r="C116" s="105"/>
      <c r="D116" s="105"/>
      <c r="E116" s="105"/>
    </row>
    <row r="117" s="52" customFormat="1" ht="12.75" spans="3:5">
      <c r="C117" s="105"/>
      <c r="D117" s="105"/>
      <c r="E117" s="105"/>
    </row>
    <row r="118" s="52" customFormat="1" ht="12.75" spans="3:5">
      <c r="C118" s="105"/>
      <c r="D118" s="105"/>
      <c r="E118" s="105"/>
    </row>
    <row r="119" s="52" customFormat="1" ht="12.75" spans="3:5">
      <c r="C119" s="105"/>
      <c r="D119" s="105"/>
      <c r="E119" s="105"/>
    </row>
    <row r="120" s="52" customFormat="1" ht="12.75" spans="3:5">
      <c r="C120" s="105"/>
      <c r="D120" s="105"/>
      <c r="E120" s="105"/>
    </row>
    <row r="121" s="52" customFormat="1" ht="12.75" spans="3:5">
      <c r="C121" s="105"/>
      <c r="D121" s="105"/>
      <c r="E121" s="105"/>
    </row>
    <row r="122" s="52" customFormat="1" ht="12.75" spans="3:5">
      <c r="C122" s="105"/>
      <c r="D122" s="105"/>
      <c r="E122" s="105"/>
    </row>
    <row r="123" s="52" customFormat="1" ht="12.75" spans="3:5">
      <c r="C123" s="105"/>
      <c r="D123" s="105"/>
      <c r="E123" s="105"/>
    </row>
    <row r="124" s="52" customFormat="1" ht="12.75" spans="3:5">
      <c r="C124" s="105"/>
      <c r="D124" s="105"/>
      <c r="E124" s="105"/>
    </row>
    <row r="125" s="52" customFormat="1" ht="12.75" spans="3:5">
      <c r="C125" s="105"/>
      <c r="D125" s="105"/>
      <c r="E125" s="105"/>
    </row>
    <row r="126" s="52" customFormat="1" ht="12.75" spans="3:5">
      <c r="C126" s="105"/>
      <c r="D126" s="105"/>
      <c r="E126" s="105"/>
    </row>
  </sheetData>
  <mergeCells count="2">
    <mergeCell ref="A2:F2"/>
    <mergeCell ref="C3:F3"/>
  </mergeCells>
  <printOptions horizontalCentered="1"/>
  <pageMargins left="0.786805555555556" right="0.786805555555556" top="0.786805555555556" bottom="0.747916666666667" header="0.313888888888889" footer="0.511805555555556"/>
  <pageSetup paperSize="9" firstPageNumber="37" orientation="portrait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"/>
  <sheetViews>
    <sheetView topLeftCell="A8" workbookViewId="0">
      <selection activeCell="B33" sqref="B33"/>
    </sheetView>
  </sheetViews>
  <sheetFormatPr defaultColWidth="9" defaultRowHeight="15" outlineLevelCol="5"/>
  <cols>
    <col min="1" max="1" width="9.25" style="53" customWidth="1"/>
    <col min="2" max="2" width="34.125" style="53" customWidth="1"/>
    <col min="3" max="3" width="10.75" style="54" customWidth="1"/>
    <col min="4" max="4" width="13.125" style="54" customWidth="1"/>
    <col min="5" max="5" width="10.375" style="54" customWidth="1"/>
    <col min="6" max="6" width="8.5" style="53" customWidth="1"/>
    <col min="7" max="9" width="9" style="53"/>
    <col min="10" max="10" width="11.125" style="53"/>
    <col min="11" max="16384" width="9" style="53"/>
  </cols>
  <sheetData>
    <row r="1" customHeight="1" spans="1:2">
      <c r="A1" s="55" t="s">
        <v>114</v>
      </c>
      <c r="B1" s="56"/>
    </row>
    <row r="2" ht="20" customHeight="1" spans="1:6">
      <c r="A2" s="57" t="s">
        <v>115</v>
      </c>
      <c r="B2" s="57"/>
      <c r="C2" s="57"/>
      <c r="D2" s="57"/>
      <c r="E2" s="57"/>
      <c r="F2" s="57"/>
    </row>
    <row r="3" ht="20.1" customHeight="1" spans="1:6">
      <c r="A3" s="58" t="s">
        <v>116</v>
      </c>
      <c r="B3" s="58"/>
      <c r="C3" s="58"/>
      <c r="D3" s="58"/>
      <c r="E3" s="58"/>
      <c r="F3" s="58"/>
    </row>
    <row r="4" s="52" customFormat="1" ht="27" customHeight="1" spans="1:6">
      <c r="A4" s="59" t="s">
        <v>117</v>
      </c>
      <c r="B4" s="60" t="s">
        <v>118</v>
      </c>
      <c r="C4" s="61" t="s">
        <v>5</v>
      </c>
      <c r="D4" s="13" t="s">
        <v>6</v>
      </c>
      <c r="E4" s="13" t="s">
        <v>7</v>
      </c>
      <c r="F4" s="62" t="s">
        <v>119</v>
      </c>
    </row>
    <row r="5" s="52" customFormat="1" ht="17.45" customHeight="1" spans="1:6">
      <c r="A5" s="63"/>
      <c r="B5" s="64" t="s">
        <v>120</v>
      </c>
      <c r="C5" s="63">
        <f>C6+C38+C40+C45+C50+C55+C60+C109+C133+C140+C149+C176+C180+C183+C186+C187+C191+C194+C196+C204+C205+C207</f>
        <v>48932.5876</v>
      </c>
      <c r="D5" s="63">
        <f t="shared" ref="D5:D68" si="0">C5+E5</f>
        <v>48932.5876</v>
      </c>
      <c r="E5" s="63"/>
      <c r="F5" s="65"/>
    </row>
    <row r="6" spans="1:6">
      <c r="A6" s="66">
        <v>201</v>
      </c>
      <c r="B6" s="67" t="s">
        <v>121</v>
      </c>
      <c r="C6" s="68">
        <f>C7+C10+C13+C17+C19+C21+C23+C25+C28+C30+C32+C34</f>
        <v>6826.66</v>
      </c>
      <c r="D6" s="63">
        <f t="shared" si="0"/>
        <v>7467.668366</v>
      </c>
      <c r="E6" s="68">
        <f>E7+E13+E19+E25+E28</f>
        <v>641.008366</v>
      </c>
      <c r="F6" s="69"/>
    </row>
    <row r="7" spans="1:6">
      <c r="A7" s="66">
        <v>20103</v>
      </c>
      <c r="B7" s="67" t="s">
        <v>122</v>
      </c>
      <c r="C7" s="68">
        <f>C8+C9</f>
        <v>4586.64</v>
      </c>
      <c r="D7" s="63">
        <f t="shared" si="0"/>
        <v>5065.126966</v>
      </c>
      <c r="E7" s="68">
        <f>E8+E9</f>
        <v>478.486966</v>
      </c>
      <c r="F7" s="69"/>
    </row>
    <row r="8" spans="1:6">
      <c r="A8" s="66">
        <v>2010301</v>
      </c>
      <c r="B8" s="67" t="s">
        <v>123</v>
      </c>
      <c r="C8" s="68">
        <v>861.73</v>
      </c>
      <c r="D8" s="63">
        <f t="shared" si="0"/>
        <v>1316.73</v>
      </c>
      <c r="E8" s="68">
        <v>455</v>
      </c>
      <c r="F8" s="69"/>
    </row>
    <row r="9" spans="1:6">
      <c r="A9" s="66">
        <v>2010399</v>
      </c>
      <c r="B9" s="67" t="s">
        <v>124</v>
      </c>
      <c r="C9" s="68">
        <v>3724.91</v>
      </c>
      <c r="D9" s="63">
        <f t="shared" si="0"/>
        <v>3748.396966</v>
      </c>
      <c r="E9" s="68">
        <v>23.486966</v>
      </c>
      <c r="F9" s="69"/>
    </row>
    <row r="10" spans="1:6">
      <c r="A10" s="66">
        <v>20105</v>
      </c>
      <c r="B10" s="67" t="s">
        <v>125</v>
      </c>
      <c r="C10" s="68">
        <f>C11+C12</f>
        <v>50</v>
      </c>
      <c r="D10" s="63">
        <f t="shared" si="0"/>
        <v>50</v>
      </c>
      <c r="E10" s="68"/>
      <c r="F10" s="69"/>
    </row>
    <row r="11" spans="1:6">
      <c r="A11" s="66">
        <v>2010501</v>
      </c>
      <c r="B11" s="67" t="s">
        <v>123</v>
      </c>
      <c r="C11" s="68">
        <v>10</v>
      </c>
      <c r="D11" s="63">
        <f t="shared" si="0"/>
        <v>10</v>
      </c>
      <c r="E11" s="68"/>
      <c r="F11" s="69"/>
    </row>
    <row r="12" spans="1:6">
      <c r="A12" s="66">
        <v>2010507</v>
      </c>
      <c r="B12" s="67" t="s">
        <v>126</v>
      </c>
      <c r="C12" s="68">
        <v>40</v>
      </c>
      <c r="D12" s="63">
        <f t="shared" si="0"/>
        <v>40</v>
      </c>
      <c r="E12" s="68"/>
      <c r="F12" s="69"/>
    </row>
    <row r="13" spans="1:6">
      <c r="A13" s="66">
        <v>20106</v>
      </c>
      <c r="B13" s="67" t="s">
        <v>127</v>
      </c>
      <c r="C13" s="68">
        <f>C14+C15+C16</f>
        <v>282.89</v>
      </c>
      <c r="D13" s="63">
        <f t="shared" si="0"/>
        <v>362.1076</v>
      </c>
      <c r="E13" s="68">
        <f>E14</f>
        <v>79.2176</v>
      </c>
      <c r="F13" s="69"/>
    </row>
    <row r="14" spans="1:6">
      <c r="A14" s="66">
        <v>2010601</v>
      </c>
      <c r="B14" s="67" t="s">
        <v>123</v>
      </c>
      <c r="C14" s="68">
        <v>197.89</v>
      </c>
      <c r="D14" s="63">
        <f t="shared" si="0"/>
        <v>277.1076</v>
      </c>
      <c r="E14" s="68">
        <v>79.2176</v>
      </c>
      <c r="F14" s="69"/>
    </row>
    <row r="15" spans="1:6">
      <c r="A15" s="66">
        <v>2010605</v>
      </c>
      <c r="B15" s="67" t="s">
        <v>128</v>
      </c>
      <c r="C15" s="68">
        <v>40</v>
      </c>
      <c r="D15" s="63">
        <f t="shared" si="0"/>
        <v>40</v>
      </c>
      <c r="E15" s="68"/>
      <c r="F15" s="69"/>
    </row>
    <row r="16" spans="1:6">
      <c r="A16" s="66">
        <v>2010699</v>
      </c>
      <c r="B16" s="67" t="s">
        <v>129</v>
      </c>
      <c r="C16" s="68">
        <v>45</v>
      </c>
      <c r="D16" s="63">
        <f t="shared" si="0"/>
        <v>45</v>
      </c>
      <c r="E16" s="68"/>
      <c r="F16" s="69"/>
    </row>
    <row r="17" spans="1:6">
      <c r="A17" s="66">
        <v>20107</v>
      </c>
      <c r="B17" s="67" t="s">
        <v>130</v>
      </c>
      <c r="C17" s="68">
        <v>800</v>
      </c>
      <c r="D17" s="63">
        <f t="shared" si="0"/>
        <v>800</v>
      </c>
      <c r="E17" s="68"/>
      <c r="F17" s="69"/>
    </row>
    <row r="18" spans="1:6">
      <c r="A18" s="66">
        <v>2010701</v>
      </c>
      <c r="B18" s="67" t="s">
        <v>123</v>
      </c>
      <c r="C18" s="68">
        <v>800</v>
      </c>
      <c r="D18" s="63">
        <f t="shared" si="0"/>
        <v>800</v>
      </c>
      <c r="E18" s="68"/>
      <c r="F18" s="69"/>
    </row>
    <row r="19" spans="1:6">
      <c r="A19" s="66">
        <v>20108</v>
      </c>
      <c r="B19" s="67" t="s">
        <v>131</v>
      </c>
      <c r="C19" s="68">
        <v>100</v>
      </c>
      <c r="D19" s="63">
        <f t="shared" si="0"/>
        <v>135.8</v>
      </c>
      <c r="E19" s="68">
        <f>E20</f>
        <v>35.8</v>
      </c>
      <c r="F19" s="69"/>
    </row>
    <row r="20" spans="1:6">
      <c r="A20" s="66">
        <v>2010804</v>
      </c>
      <c r="B20" s="67" t="s">
        <v>132</v>
      </c>
      <c r="C20" s="68">
        <v>100</v>
      </c>
      <c r="D20" s="63">
        <f t="shared" si="0"/>
        <v>135.8</v>
      </c>
      <c r="E20" s="68">
        <v>35.8</v>
      </c>
      <c r="F20" s="69"/>
    </row>
    <row r="21" spans="1:6">
      <c r="A21" s="66">
        <v>20111</v>
      </c>
      <c r="B21" s="67" t="s">
        <v>133</v>
      </c>
      <c r="C21" s="68">
        <f t="shared" ref="C21:C25" si="1">C22</f>
        <v>30.72</v>
      </c>
      <c r="D21" s="63">
        <f t="shared" si="0"/>
        <v>30.72</v>
      </c>
      <c r="E21" s="68"/>
      <c r="F21" s="69"/>
    </row>
    <row r="22" spans="1:6">
      <c r="A22" s="66">
        <v>2011199</v>
      </c>
      <c r="B22" s="67" t="s">
        <v>134</v>
      </c>
      <c r="C22" s="68">
        <v>30.72</v>
      </c>
      <c r="D22" s="63">
        <f t="shared" si="0"/>
        <v>30.72</v>
      </c>
      <c r="E22" s="68"/>
      <c r="F22" s="69"/>
    </row>
    <row r="23" spans="1:6">
      <c r="A23" s="66">
        <v>20113</v>
      </c>
      <c r="B23" s="67" t="s">
        <v>135</v>
      </c>
      <c r="C23" s="68">
        <f t="shared" si="1"/>
        <v>295</v>
      </c>
      <c r="D23" s="63">
        <f t="shared" si="0"/>
        <v>295</v>
      </c>
      <c r="E23" s="68"/>
      <c r="F23" s="69"/>
    </row>
    <row r="24" spans="1:6">
      <c r="A24" s="66">
        <v>2011308</v>
      </c>
      <c r="B24" s="67" t="s">
        <v>136</v>
      </c>
      <c r="C24" s="68">
        <v>295</v>
      </c>
      <c r="D24" s="63">
        <f t="shared" si="0"/>
        <v>295</v>
      </c>
      <c r="E24" s="68"/>
      <c r="F24" s="69"/>
    </row>
    <row r="25" spans="1:6">
      <c r="A25" s="66">
        <v>20129</v>
      </c>
      <c r="B25" s="67" t="s">
        <v>137</v>
      </c>
      <c r="C25" s="68">
        <f t="shared" si="1"/>
        <v>5.3</v>
      </c>
      <c r="D25" s="63">
        <f t="shared" si="0"/>
        <v>10.2</v>
      </c>
      <c r="E25" s="68">
        <f>E26+E27</f>
        <v>4.9</v>
      </c>
      <c r="F25" s="69"/>
    </row>
    <row r="26" spans="1:6">
      <c r="A26" s="66">
        <v>2012906</v>
      </c>
      <c r="B26" s="67" t="s">
        <v>138</v>
      </c>
      <c r="C26" s="68">
        <v>5.3</v>
      </c>
      <c r="D26" s="63">
        <f t="shared" si="0"/>
        <v>9.2</v>
      </c>
      <c r="E26" s="68">
        <v>3.9</v>
      </c>
      <c r="F26" s="69"/>
    </row>
    <row r="27" spans="1:6">
      <c r="A27" s="66">
        <v>2012999</v>
      </c>
      <c r="B27" s="67" t="s">
        <v>139</v>
      </c>
      <c r="C27" s="68"/>
      <c r="D27" s="63">
        <f t="shared" si="0"/>
        <v>1</v>
      </c>
      <c r="E27" s="68">
        <v>1</v>
      </c>
      <c r="F27" s="69"/>
    </row>
    <row r="28" spans="1:6">
      <c r="A28" s="66">
        <v>20132</v>
      </c>
      <c r="B28" s="67" t="s">
        <v>140</v>
      </c>
      <c r="C28" s="68">
        <f t="shared" ref="C28:C32" si="2">C29</f>
        <v>461.2</v>
      </c>
      <c r="D28" s="63">
        <f t="shared" si="0"/>
        <v>503.8038</v>
      </c>
      <c r="E28" s="68">
        <f>E29</f>
        <v>42.6038</v>
      </c>
      <c r="F28" s="69"/>
    </row>
    <row r="29" spans="1:6">
      <c r="A29" s="66">
        <v>2013299</v>
      </c>
      <c r="B29" s="67" t="s">
        <v>141</v>
      </c>
      <c r="C29" s="68">
        <v>461.2</v>
      </c>
      <c r="D29" s="63">
        <f t="shared" si="0"/>
        <v>503.8038</v>
      </c>
      <c r="E29" s="68">
        <v>42.6038</v>
      </c>
      <c r="F29" s="69"/>
    </row>
    <row r="30" spans="1:6">
      <c r="A30" s="66">
        <v>20133</v>
      </c>
      <c r="B30" s="67" t="s">
        <v>142</v>
      </c>
      <c r="C30" s="68">
        <f t="shared" si="2"/>
        <v>142.2</v>
      </c>
      <c r="D30" s="63">
        <f t="shared" si="0"/>
        <v>142.2</v>
      </c>
      <c r="E30" s="68"/>
      <c r="F30" s="69"/>
    </row>
    <row r="31" spans="1:6">
      <c r="A31" s="66">
        <v>2013399</v>
      </c>
      <c r="B31" s="67" t="s">
        <v>143</v>
      </c>
      <c r="C31" s="68">
        <v>142.2</v>
      </c>
      <c r="D31" s="63">
        <f t="shared" si="0"/>
        <v>142.2</v>
      </c>
      <c r="E31" s="68"/>
      <c r="F31" s="69"/>
    </row>
    <row r="32" spans="1:6">
      <c r="A32" s="66">
        <v>20134</v>
      </c>
      <c r="B32" s="67" t="s">
        <v>144</v>
      </c>
      <c r="C32" s="68">
        <f t="shared" si="2"/>
        <v>2</v>
      </c>
      <c r="D32" s="63">
        <f t="shared" si="0"/>
        <v>2</v>
      </c>
      <c r="E32" s="68"/>
      <c r="F32" s="69"/>
    </row>
    <row r="33" spans="1:6">
      <c r="A33" s="66">
        <v>2013404</v>
      </c>
      <c r="B33" s="67" t="s">
        <v>145</v>
      </c>
      <c r="C33" s="68">
        <v>2</v>
      </c>
      <c r="D33" s="63">
        <f t="shared" si="0"/>
        <v>2</v>
      </c>
      <c r="E33" s="68"/>
      <c r="F33" s="69"/>
    </row>
    <row r="34" spans="1:6">
      <c r="A34" s="66">
        <v>20138</v>
      </c>
      <c r="B34" s="67" t="s">
        <v>146</v>
      </c>
      <c r="C34" s="68">
        <f>C35</f>
        <v>70.71</v>
      </c>
      <c r="D34" s="63">
        <f t="shared" si="0"/>
        <v>70.71</v>
      </c>
      <c r="E34" s="68"/>
      <c r="F34" s="69"/>
    </row>
    <row r="35" spans="1:6">
      <c r="A35" s="66">
        <v>2013899</v>
      </c>
      <c r="B35" s="67" t="s">
        <v>147</v>
      </c>
      <c r="C35" s="68">
        <v>70.71</v>
      </c>
      <c r="D35" s="63">
        <f t="shared" si="0"/>
        <v>70.71</v>
      </c>
      <c r="E35" s="68"/>
      <c r="F35" s="69"/>
    </row>
    <row r="36" spans="1:6">
      <c r="A36" s="66">
        <v>20199</v>
      </c>
      <c r="B36" s="67" t="s">
        <v>148</v>
      </c>
      <c r="C36" s="68"/>
      <c r="D36" s="63">
        <f t="shared" si="0"/>
        <v>0</v>
      </c>
      <c r="E36" s="68"/>
      <c r="F36" s="69"/>
    </row>
    <row r="37" spans="1:6">
      <c r="A37" s="66">
        <v>2019999</v>
      </c>
      <c r="B37" s="67" t="s">
        <v>149</v>
      </c>
      <c r="C37" s="68"/>
      <c r="D37" s="63">
        <f t="shared" si="0"/>
        <v>0</v>
      </c>
      <c r="E37" s="68"/>
      <c r="F37" s="69"/>
    </row>
    <row r="38" spans="1:6">
      <c r="A38" s="66">
        <v>203</v>
      </c>
      <c r="B38" s="67" t="s">
        <v>150</v>
      </c>
      <c r="C38" s="68">
        <f t="shared" ref="C38:C43" si="3">C39</f>
        <v>8</v>
      </c>
      <c r="D38" s="63">
        <f t="shared" si="0"/>
        <v>8</v>
      </c>
      <c r="E38" s="68"/>
      <c r="F38" s="69"/>
    </row>
    <row r="39" spans="1:6">
      <c r="A39" s="66">
        <v>2039901</v>
      </c>
      <c r="B39" s="67" t="s">
        <v>151</v>
      </c>
      <c r="C39" s="68">
        <v>8</v>
      </c>
      <c r="D39" s="63">
        <f t="shared" si="0"/>
        <v>8</v>
      </c>
      <c r="E39" s="68"/>
      <c r="F39" s="69"/>
    </row>
    <row r="40" spans="1:6">
      <c r="A40" s="66">
        <v>204</v>
      </c>
      <c r="B40" s="67" t="s">
        <v>152</v>
      </c>
      <c r="C40" s="68">
        <f>C41+C43</f>
        <v>601.22</v>
      </c>
      <c r="D40" s="63">
        <f t="shared" si="0"/>
        <v>615.98</v>
      </c>
      <c r="E40" s="68">
        <f t="shared" ref="E40:E45" si="4">E41</f>
        <v>14.76</v>
      </c>
      <c r="F40" s="69"/>
    </row>
    <row r="41" spans="1:6">
      <c r="A41" s="66">
        <v>20402</v>
      </c>
      <c r="B41" s="67" t="s">
        <v>153</v>
      </c>
      <c r="C41" s="68">
        <f t="shared" si="3"/>
        <v>575</v>
      </c>
      <c r="D41" s="63">
        <f t="shared" si="0"/>
        <v>589.76</v>
      </c>
      <c r="E41" s="68">
        <f t="shared" si="4"/>
        <v>14.76</v>
      </c>
      <c r="F41" s="69"/>
    </row>
    <row r="42" spans="1:6">
      <c r="A42" s="66">
        <v>2040299</v>
      </c>
      <c r="B42" s="67" t="s">
        <v>154</v>
      </c>
      <c r="C42" s="68">
        <v>575</v>
      </c>
      <c r="D42" s="63">
        <f t="shared" si="0"/>
        <v>589.76</v>
      </c>
      <c r="E42" s="68">
        <v>14.76</v>
      </c>
      <c r="F42" s="69"/>
    </row>
    <row r="43" spans="1:6">
      <c r="A43" s="66">
        <v>20406</v>
      </c>
      <c r="B43" s="67" t="s">
        <v>155</v>
      </c>
      <c r="C43" s="68">
        <f t="shared" si="3"/>
        <v>26.22</v>
      </c>
      <c r="D43" s="63">
        <f t="shared" si="0"/>
        <v>26.22</v>
      </c>
      <c r="E43" s="68"/>
      <c r="F43" s="69"/>
    </row>
    <row r="44" spans="1:6">
      <c r="A44" s="66">
        <v>2040699</v>
      </c>
      <c r="B44" s="67" t="s">
        <v>156</v>
      </c>
      <c r="C44" s="68">
        <v>26.22</v>
      </c>
      <c r="D44" s="63">
        <f t="shared" si="0"/>
        <v>26.22</v>
      </c>
      <c r="E44" s="68"/>
      <c r="F44" s="69"/>
    </row>
    <row r="45" spans="1:6">
      <c r="A45" s="66">
        <v>205</v>
      </c>
      <c r="B45" s="67" t="s">
        <v>157</v>
      </c>
      <c r="C45" s="68">
        <f>C46</f>
        <v>7734.69</v>
      </c>
      <c r="D45" s="63">
        <f t="shared" si="0"/>
        <v>10193.27</v>
      </c>
      <c r="E45" s="68">
        <f t="shared" si="4"/>
        <v>2458.58</v>
      </c>
      <c r="F45" s="69"/>
    </row>
    <row r="46" spans="1:6">
      <c r="A46" s="66">
        <v>20502</v>
      </c>
      <c r="B46" s="67" t="s">
        <v>158</v>
      </c>
      <c r="C46" s="68">
        <f>C47+C48+C49</f>
        <v>7734.69</v>
      </c>
      <c r="D46" s="63">
        <f t="shared" si="0"/>
        <v>10193.27</v>
      </c>
      <c r="E46" s="68">
        <f>E47+E48</f>
        <v>2458.58</v>
      </c>
      <c r="F46" s="69"/>
    </row>
    <row r="47" spans="1:6">
      <c r="A47" s="66">
        <v>2050201</v>
      </c>
      <c r="B47" s="67" t="s">
        <v>159</v>
      </c>
      <c r="C47" s="68">
        <v>529.32</v>
      </c>
      <c r="D47" s="63">
        <f t="shared" si="0"/>
        <v>549.9</v>
      </c>
      <c r="E47" s="68">
        <v>20.58</v>
      </c>
      <c r="F47" s="69"/>
    </row>
    <row r="48" spans="1:6">
      <c r="A48" s="66">
        <v>2050202</v>
      </c>
      <c r="B48" s="67" t="s">
        <v>160</v>
      </c>
      <c r="C48" s="68">
        <v>4790.95</v>
      </c>
      <c r="D48" s="63">
        <f t="shared" si="0"/>
        <v>7228.95</v>
      </c>
      <c r="E48" s="68">
        <v>2438</v>
      </c>
      <c r="F48" s="69"/>
    </row>
    <row r="49" spans="1:6">
      <c r="A49" s="66">
        <v>2050203</v>
      </c>
      <c r="B49" s="67" t="s">
        <v>161</v>
      </c>
      <c r="C49" s="68">
        <v>2414.42</v>
      </c>
      <c r="D49" s="63">
        <f t="shared" si="0"/>
        <v>2414.42</v>
      </c>
      <c r="E49" s="68"/>
      <c r="F49" s="69"/>
    </row>
    <row r="50" spans="1:6">
      <c r="A50" s="66">
        <v>206</v>
      </c>
      <c r="B50" s="67" t="s">
        <v>162</v>
      </c>
      <c r="C50" s="68">
        <f>C51+C53</f>
        <v>820</v>
      </c>
      <c r="D50" s="63">
        <f t="shared" si="0"/>
        <v>820</v>
      </c>
      <c r="E50" s="68"/>
      <c r="F50" s="69"/>
    </row>
    <row r="51" spans="1:6">
      <c r="A51" s="66">
        <v>20601</v>
      </c>
      <c r="B51" s="67" t="s">
        <v>163</v>
      </c>
      <c r="C51" s="68">
        <f t="shared" ref="C51:C56" si="5">C52</f>
        <v>20</v>
      </c>
      <c r="D51" s="63">
        <f t="shared" si="0"/>
        <v>20</v>
      </c>
      <c r="E51" s="68"/>
      <c r="F51" s="69"/>
    </row>
    <row r="52" spans="1:6">
      <c r="A52" s="66">
        <v>2060199</v>
      </c>
      <c r="B52" s="67" t="s">
        <v>164</v>
      </c>
      <c r="C52" s="68">
        <v>20</v>
      </c>
      <c r="D52" s="63">
        <f t="shared" si="0"/>
        <v>20</v>
      </c>
      <c r="E52" s="68"/>
      <c r="F52" s="69"/>
    </row>
    <row r="53" spans="1:6">
      <c r="A53" s="66">
        <v>20604</v>
      </c>
      <c r="B53" s="67" t="s">
        <v>165</v>
      </c>
      <c r="C53" s="68">
        <f t="shared" si="5"/>
        <v>800</v>
      </c>
      <c r="D53" s="63">
        <f t="shared" si="0"/>
        <v>800</v>
      </c>
      <c r="E53" s="68"/>
      <c r="F53" s="69"/>
    </row>
    <row r="54" spans="1:6">
      <c r="A54" s="66">
        <v>2060404</v>
      </c>
      <c r="B54" s="67" t="s">
        <v>166</v>
      </c>
      <c r="C54" s="68">
        <v>800</v>
      </c>
      <c r="D54" s="63">
        <f t="shared" si="0"/>
        <v>800</v>
      </c>
      <c r="E54" s="68"/>
      <c r="F54" s="69"/>
    </row>
    <row r="55" spans="1:6">
      <c r="A55" s="66">
        <v>207</v>
      </c>
      <c r="B55" s="67" t="s">
        <v>167</v>
      </c>
      <c r="C55" s="68">
        <f>C56+C58</f>
        <v>49.36</v>
      </c>
      <c r="D55" s="63">
        <f t="shared" si="0"/>
        <v>49.36</v>
      </c>
      <c r="E55" s="68"/>
      <c r="F55" s="69"/>
    </row>
    <row r="56" spans="1:6">
      <c r="A56" s="66">
        <v>20701</v>
      </c>
      <c r="B56" s="67" t="s">
        <v>168</v>
      </c>
      <c r="C56" s="68">
        <f t="shared" si="5"/>
        <v>47.5</v>
      </c>
      <c r="D56" s="63">
        <f t="shared" si="0"/>
        <v>47.5</v>
      </c>
      <c r="E56" s="68"/>
      <c r="F56" s="69"/>
    </row>
    <row r="57" spans="1:6">
      <c r="A57" s="66">
        <v>2070109</v>
      </c>
      <c r="B57" s="67" t="s">
        <v>169</v>
      </c>
      <c r="C57" s="68">
        <v>47.5</v>
      </c>
      <c r="D57" s="63">
        <f t="shared" si="0"/>
        <v>47.5</v>
      </c>
      <c r="E57" s="68"/>
      <c r="F57" s="69"/>
    </row>
    <row r="58" spans="1:6">
      <c r="A58" s="66">
        <v>20706</v>
      </c>
      <c r="B58" s="67" t="s">
        <v>170</v>
      </c>
      <c r="C58" s="68">
        <f>C59</f>
        <v>1.86</v>
      </c>
      <c r="D58" s="63">
        <f t="shared" si="0"/>
        <v>1.86</v>
      </c>
      <c r="E58" s="68"/>
      <c r="F58" s="69"/>
    </row>
    <row r="59" spans="1:6">
      <c r="A59" s="66">
        <v>2070607</v>
      </c>
      <c r="B59" s="67" t="s">
        <v>171</v>
      </c>
      <c r="C59" s="68">
        <v>1.86</v>
      </c>
      <c r="D59" s="63">
        <f t="shared" si="0"/>
        <v>1.86</v>
      </c>
      <c r="E59" s="68"/>
      <c r="F59" s="69"/>
    </row>
    <row r="60" spans="1:6">
      <c r="A60" s="66">
        <v>208</v>
      </c>
      <c r="B60" s="67" t="s">
        <v>172</v>
      </c>
      <c r="C60" s="68">
        <f>C61+C65+C69+C74+C76+C79+C83+C90+C94+C99+C101+C104+C106+C108+C97</f>
        <v>8328.8576</v>
      </c>
      <c r="D60" s="63">
        <f t="shared" si="0"/>
        <v>8800.0576</v>
      </c>
      <c r="E60" s="68">
        <f>E61+E65</f>
        <v>471.2</v>
      </c>
      <c r="F60" s="69"/>
    </row>
    <row r="61" spans="1:6">
      <c r="A61" s="66">
        <v>20801</v>
      </c>
      <c r="B61" s="67" t="s">
        <v>173</v>
      </c>
      <c r="C61" s="68">
        <f>C62+C63+C64</f>
        <v>123.91</v>
      </c>
      <c r="D61" s="63">
        <f t="shared" si="0"/>
        <v>129.91</v>
      </c>
      <c r="E61" s="68">
        <f>E64</f>
        <v>6</v>
      </c>
      <c r="F61" s="69"/>
    </row>
    <row r="62" spans="1:6">
      <c r="A62" s="66">
        <v>2080101</v>
      </c>
      <c r="B62" s="67" t="s">
        <v>123</v>
      </c>
      <c r="C62" s="68">
        <v>52.91</v>
      </c>
      <c r="D62" s="63">
        <f t="shared" si="0"/>
        <v>52.91</v>
      </c>
      <c r="E62" s="68"/>
      <c r="F62" s="69"/>
    </row>
    <row r="63" spans="1:6">
      <c r="A63" s="66">
        <v>2080107</v>
      </c>
      <c r="B63" s="67" t="s">
        <v>174</v>
      </c>
      <c r="C63" s="68">
        <v>66</v>
      </c>
      <c r="D63" s="63">
        <f t="shared" si="0"/>
        <v>66</v>
      </c>
      <c r="E63" s="68"/>
      <c r="F63" s="69"/>
    </row>
    <row r="64" spans="1:6">
      <c r="A64" s="66">
        <v>2080199</v>
      </c>
      <c r="B64" s="67" t="s">
        <v>175</v>
      </c>
      <c r="C64" s="68">
        <v>5</v>
      </c>
      <c r="D64" s="63">
        <f t="shared" si="0"/>
        <v>11</v>
      </c>
      <c r="E64" s="68">
        <v>6</v>
      </c>
      <c r="F64" s="69"/>
    </row>
    <row r="65" spans="1:6">
      <c r="A65" s="66">
        <v>20802</v>
      </c>
      <c r="B65" s="67" t="s">
        <v>176</v>
      </c>
      <c r="C65" s="68">
        <f>C66+C67+C68</f>
        <v>75</v>
      </c>
      <c r="D65" s="63">
        <f t="shared" si="0"/>
        <v>540.2</v>
      </c>
      <c r="E65" s="68">
        <f>E67</f>
        <v>465.2</v>
      </c>
      <c r="F65" s="69"/>
    </row>
    <row r="66" spans="1:6">
      <c r="A66" s="66">
        <v>2080207</v>
      </c>
      <c r="B66" s="67" t="s">
        <v>177</v>
      </c>
      <c r="C66" s="68"/>
      <c r="D66" s="63">
        <f t="shared" si="0"/>
        <v>0</v>
      </c>
      <c r="E66" s="68"/>
      <c r="F66" s="69"/>
    </row>
    <row r="67" spans="1:6">
      <c r="A67" s="66">
        <v>2080208</v>
      </c>
      <c r="B67" s="67" t="s">
        <v>178</v>
      </c>
      <c r="C67" s="68">
        <v>30</v>
      </c>
      <c r="D67" s="63">
        <f t="shared" si="0"/>
        <v>495.2</v>
      </c>
      <c r="E67" s="68">
        <v>465.2</v>
      </c>
      <c r="F67" s="69"/>
    </row>
    <row r="68" spans="1:6">
      <c r="A68" s="66">
        <v>2080299</v>
      </c>
      <c r="B68" s="67" t="s">
        <v>179</v>
      </c>
      <c r="C68" s="68">
        <v>45</v>
      </c>
      <c r="D68" s="63">
        <f t="shared" si="0"/>
        <v>45</v>
      </c>
      <c r="E68" s="68"/>
      <c r="F68" s="69"/>
    </row>
    <row r="69" spans="1:6">
      <c r="A69" s="66">
        <v>20805</v>
      </c>
      <c r="B69" s="67" t="s">
        <v>180</v>
      </c>
      <c r="C69" s="68">
        <f>C70+C71+C72+C73</f>
        <v>2108.07</v>
      </c>
      <c r="D69" s="63">
        <f t="shared" ref="D69:D132" si="6">C69+E69</f>
        <v>2108.07</v>
      </c>
      <c r="E69" s="68"/>
      <c r="F69" s="69"/>
    </row>
    <row r="70" spans="1:6">
      <c r="A70" s="66">
        <v>2080505</v>
      </c>
      <c r="B70" s="67" t="s">
        <v>181</v>
      </c>
      <c r="C70" s="68">
        <v>1167</v>
      </c>
      <c r="D70" s="63">
        <f t="shared" si="6"/>
        <v>1167</v>
      </c>
      <c r="E70" s="68"/>
      <c r="F70" s="69"/>
    </row>
    <row r="71" spans="1:6">
      <c r="A71" s="66">
        <v>2080506</v>
      </c>
      <c r="B71" s="67" t="s">
        <v>182</v>
      </c>
      <c r="C71" s="68">
        <v>577.87</v>
      </c>
      <c r="D71" s="63">
        <f t="shared" si="6"/>
        <v>577.87</v>
      </c>
      <c r="E71" s="68"/>
      <c r="F71" s="69"/>
    </row>
    <row r="72" spans="1:6">
      <c r="A72" s="66">
        <v>2080507</v>
      </c>
      <c r="B72" s="67" t="s">
        <v>183</v>
      </c>
      <c r="C72" s="68">
        <v>230</v>
      </c>
      <c r="D72" s="63">
        <f t="shared" si="6"/>
        <v>230</v>
      </c>
      <c r="E72" s="68"/>
      <c r="F72" s="69"/>
    </row>
    <row r="73" spans="1:6">
      <c r="A73" s="66">
        <v>2080599</v>
      </c>
      <c r="B73" s="67" t="s">
        <v>184</v>
      </c>
      <c r="C73" s="68">
        <v>133.2</v>
      </c>
      <c r="D73" s="63">
        <f t="shared" si="6"/>
        <v>133.2</v>
      </c>
      <c r="E73" s="68"/>
      <c r="F73" s="69"/>
    </row>
    <row r="74" spans="1:6">
      <c r="A74" s="66">
        <v>20807</v>
      </c>
      <c r="B74" s="67" t="s">
        <v>185</v>
      </c>
      <c r="C74" s="68">
        <f>C75</f>
        <v>39.5</v>
      </c>
      <c r="D74" s="63">
        <f t="shared" si="6"/>
        <v>39.5</v>
      </c>
      <c r="E74" s="68"/>
      <c r="F74" s="69"/>
    </row>
    <row r="75" spans="1:6">
      <c r="A75" s="66">
        <v>2080705</v>
      </c>
      <c r="B75" s="67" t="s">
        <v>186</v>
      </c>
      <c r="C75" s="68">
        <v>39.5</v>
      </c>
      <c r="D75" s="63">
        <f t="shared" si="6"/>
        <v>39.5</v>
      </c>
      <c r="E75" s="68"/>
      <c r="F75" s="69"/>
    </row>
    <row r="76" spans="1:6">
      <c r="A76" s="66">
        <v>20808</v>
      </c>
      <c r="B76" s="67" t="s">
        <v>187</v>
      </c>
      <c r="C76" s="68">
        <f>C77+C78</f>
        <v>957</v>
      </c>
      <c r="D76" s="63">
        <f t="shared" si="6"/>
        <v>957</v>
      </c>
      <c r="E76" s="68"/>
      <c r="F76" s="69"/>
    </row>
    <row r="77" spans="1:6">
      <c r="A77" s="66">
        <v>2080802</v>
      </c>
      <c r="B77" s="67" t="s">
        <v>188</v>
      </c>
      <c r="C77" s="68">
        <v>824</v>
      </c>
      <c r="D77" s="63">
        <f t="shared" si="6"/>
        <v>824</v>
      </c>
      <c r="E77" s="68"/>
      <c r="F77" s="69"/>
    </row>
    <row r="78" spans="1:6">
      <c r="A78" s="66">
        <v>2080805</v>
      </c>
      <c r="B78" s="67" t="s">
        <v>189</v>
      </c>
      <c r="C78" s="68">
        <v>133</v>
      </c>
      <c r="D78" s="63">
        <f t="shared" si="6"/>
        <v>133</v>
      </c>
      <c r="E78" s="68"/>
      <c r="F78" s="69"/>
    </row>
    <row r="79" spans="1:6">
      <c r="A79" s="66">
        <v>20809</v>
      </c>
      <c r="B79" s="67" t="s">
        <v>190</v>
      </c>
      <c r="C79" s="68">
        <f>C80+C81+C82</f>
        <v>196.64</v>
      </c>
      <c r="D79" s="63">
        <f t="shared" si="6"/>
        <v>196.64</v>
      </c>
      <c r="E79" s="68"/>
      <c r="F79" s="69"/>
    </row>
    <row r="80" spans="1:6">
      <c r="A80" s="66">
        <v>2080901</v>
      </c>
      <c r="B80" s="67" t="s">
        <v>191</v>
      </c>
      <c r="C80" s="68">
        <v>190</v>
      </c>
      <c r="D80" s="63">
        <f t="shared" si="6"/>
        <v>190</v>
      </c>
      <c r="E80" s="68"/>
      <c r="F80" s="69"/>
    </row>
    <row r="81" spans="1:6">
      <c r="A81" s="66">
        <v>2080905</v>
      </c>
      <c r="B81" s="67" t="s">
        <v>192</v>
      </c>
      <c r="C81" s="68">
        <v>6.64</v>
      </c>
      <c r="D81" s="63">
        <f t="shared" si="6"/>
        <v>6.64</v>
      </c>
      <c r="E81" s="68"/>
      <c r="F81" s="69"/>
    </row>
    <row r="82" spans="1:6">
      <c r="A82" s="66">
        <v>2080999</v>
      </c>
      <c r="B82" s="67" t="s">
        <v>193</v>
      </c>
      <c r="C82" s="68"/>
      <c r="D82" s="63">
        <f t="shared" si="6"/>
        <v>0</v>
      </c>
      <c r="E82" s="68"/>
      <c r="F82" s="69"/>
    </row>
    <row r="83" spans="1:6">
      <c r="A83" s="66">
        <v>20810</v>
      </c>
      <c r="B83" s="67" t="s">
        <v>194</v>
      </c>
      <c r="C83" s="68">
        <f>C84+C85+C86+C87+C88+C89</f>
        <v>229.47</v>
      </c>
      <c r="D83" s="63">
        <f t="shared" si="6"/>
        <v>229.47</v>
      </c>
      <c r="E83" s="68"/>
      <c r="F83" s="69"/>
    </row>
    <row r="84" spans="1:6">
      <c r="A84" s="66">
        <v>2081001</v>
      </c>
      <c r="B84" s="67" t="s">
        <v>195</v>
      </c>
      <c r="C84" s="68">
        <v>36.3</v>
      </c>
      <c r="D84" s="63">
        <f t="shared" si="6"/>
        <v>36.3</v>
      </c>
      <c r="E84" s="68"/>
      <c r="F84" s="69"/>
    </row>
    <row r="85" spans="1:6">
      <c r="A85" s="66">
        <v>2081002</v>
      </c>
      <c r="B85" s="67" t="s">
        <v>196</v>
      </c>
      <c r="C85" s="68">
        <v>144</v>
      </c>
      <c r="D85" s="63">
        <f t="shared" si="6"/>
        <v>144</v>
      </c>
      <c r="E85" s="68"/>
      <c r="F85" s="69"/>
    </row>
    <row r="86" spans="1:6">
      <c r="A86" s="66">
        <v>2081004</v>
      </c>
      <c r="B86" s="67" t="s">
        <v>197</v>
      </c>
      <c r="C86" s="68">
        <v>10</v>
      </c>
      <c r="D86" s="63">
        <f t="shared" si="6"/>
        <v>10</v>
      </c>
      <c r="E86" s="68"/>
      <c r="F86" s="69"/>
    </row>
    <row r="87" spans="1:6">
      <c r="A87" s="66">
        <v>2081005</v>
      </c>
      <c r="B87" s="67" t="s">
        <v>198</v>
      </c>
      <c r="C87" s="68">
        <v>28.18</v>
      </c>
      <c r="D87" s="63">
        <f t="shared" si="6"/>
        <v>28.18</v>
      </c>
      <c r="E87" s="68"/>
      <c r="F87" s="69"/>
    </row>
    <row r="88" spans="1:6">
      <c r="A88" s="66">
        <v>2081006</v>
      </c>
      <c r="B88" s="67" t="s">
        <v>199</v>
      </c>
      <c r="C88" s="68"/>
      <c r="D88" s="63">
        <f t="shared" si="6"/>
        <v>0</v>
      </c>
      <c r="E88" s="68"/>
      <c r="F88" s="69"/>
    </row>
    <row r="89" spans="1:6">
      <c r="A89" s="66">
        <v>2081099</v>
      </c>
      <c r="B89" s="67" t="s">
        <v>200</v>
      </c>
      <c r="C89" s="68">
        <v>10.99</v>
      </c>
      <c r="D89" s="63">
        <f t="shared" si="6"/>
        <v>10.99</v>
      </c>
      <c r="E89" s="68"/>
      <c r="F89" s="69"/>
    </row>
    <row r="90" spans="1:6">
      <c r="A90" s="66">
        <v>20811</v>
      </c>
      <c r="B90" s="67" t="s">
        <v>201</v>
      </c>
      <c r="C90" s="68">
        <f>C91+C92+C93</f>
        <v>255.5</v>
      </c>
      <c r="D90" s="63">
        <f t="shared" si="6"/>
        <v>255.5</v>
      </c>
      <c r="E90" s="68"/>
      <c r="F90" s="69"/>
    </row>
    <row r="91" spans="1:6">
      <c r="A91" s="66">
        <v>2081104</v>
      </c>
      <c r="B91" s="67" t="s">
        <v>202</v>
      </c>
      <c r="C91" s="68">
        <v>41</v>
      </c>
      <c r="D91" s="63">
        <f t="shared" si="6"/>
        <v>41</v>
      </c>
      <c r="E91" s="68"/>
      <c r="F91" s="69"/>
    </row>
    <row r="92" spans="1:6">
      <c r="A92" s="66">
        <v>2081105</v>
      </c>
      <c r="B92" s="67" t="s">
        <v>203</v>
      </c>
      <c r="C92" s="68">
        <v>8</v>
      </c>
      <c r="D92" s="63">
        <f t="shared" si="6"/>
        <v>8</v>
      </c>
      <c r="E92" s="68"/>
      <c r="F92" s="69"/>
    </row>
    <row r="93" spans="1:6">
      <c r="A93" s="66">
        <v>2081107</v>
      </c>
      <c r="B93" s="67" t="s">
        <v>204</v>
      </c>
      <c r="C93" s="68">
        <v>206.5</v>
      </c>
      <c r="D93" s="63">
        <f t="shared" si="6"/>
        <v>206.5</v>
      </c>
      <c r="E93" s="68"/>
      <c r="F93" s="69"/>
    </row>
    <row r="94" spans="1:6">
      <c r="A94" s="66">
        <v>20819</v>
      </c>
      <c r="B94" s="67" t="s">
        <v>205</v>
      </c>
      <c r="C94" s="68">
        <f>C95+C96</f>
        <v>2065</v>
      </c>
      <c r="D94" s="63">
        <f t="shared" si="6"/>
        <v>2065</v>
      </c>
      <c r="E94" s="68"/>
      <c r="F94" s="69"/>
    </row>
    <row r="95" spans="1:6">
      <c r="A95" s="66">
        <v>2081901</v>
      </c>
      <c r="B95" s="67" t="s">
        <v>206</v>
      </c>
      <c r="C95" s="68">
        <v>1649</v>
      </c>
      <c r="D95" s="63">
        <f t="shared" si="6"/>
        <v>1649</v>
      </c>
      <c r="E95" s="68"/>
      <c r="F95" s="69"/>
    </row>
    <row r="96" spans="1:6">
      <c r="A96" s="66">
        <v>2081902</v>
      </c>
      <c r="B96" s="67" t="s">
        <v>207</v>
      </c>
      <c r="C96" s="68">
        <v>416</v>
      </c>
      <c r="D96" s="63">
        <f t="shared" si="6"/>
        <v>416</v>
      </c>
      <c r="E96" s="68"/>
      <c r="F96" s="69"/>
    </row>
    <row r="97" spans="1:6">
      <c r="A97" s="66">
        <v>20820</v>
      </c>
      <c r="B97" s="67" t="s">
        <v>208</v>
      </c>
      <c r="C97" s="68">
        <f>C98</f>
        <v>86</v>
      </c>
      <c r="D97" s="63">
        <f t="shared" si="6"/>
        <v>86</v>
      </c>
      <c r="E97" s="68"/>
      <c r="F97" s="69"/>
    </row>
    <row r="98" spans="1:6">
      <c r="A98" s="66">
        <v>2082001</v>
      </c>
      <c r="B98" s="67" t="s">
        <v>209</v>
      </c>
      <c r="C98" s="68">
        <v>86</v>
      </c>
      <c r="D98" s="63">
        <f t="shared" si="6"/>
        <v>86</v>
      </c>
      <c r="E98" s="68"/>
      <c r="F98" s="69"/>
    </row>
    <row r="99" spans="1:6">
      <c r="A99" s="66">
        <v>20821</v>
      </c>
      <c r="B99" s="67" t="s">
        <v>210</v>
      </c>
      <c r="C99" s="68">
        <f>C100</f>
        <v>66.82</v>
      </c>
      <c r="D99" s="63">
        <f t="shared" si="6"/>
        <v>66.82</v>
      </c>
      <c r="E99" s="68"/>
      <c r="F99" s="69"/>
    </row>
    <row r="100" spans="1:6">
      <c r="A100" s="66">
        <v>2082102</v>
      </c>
      <c r="B100" s="67" t="s">
        <v>211</v>
      </c>
      <c r="C100" s="68">
        <v>66.82</v>
      </c>
      <c r="D100" s="63">
        <f t="shared" si="6"/>
        <v>66.82</v>
      </c>
      <c r="E100" s="68"/>
      <c r="F100" s="69"/>
    </row>
    <row r="101" spans="1:6">
      <c r="A101" s="66">
        <v>20826</v>
      </c>
      <c r="B101" s="67" t="s">
        <v>212</v>
      </c>
      <c r="C101" s="68">
        <f>C102+C103</f>
        <v>1839.0976</v>
      </c>
      <c r="D101" s="63">
        <f t="shared" si="6"/>
        <v>1839.0976</v>
      </c>
      <c r="E101" s="68"/>
      <c r="F101" s="69"/>
    </row>
    <row r="102" spans="1:6">
      <c r="A102" s="66">
        <v>2082601</v>
      </c>
      <c r="B102" s="67" t="s">
        <v>213</v>
      </c>
      <c r="C102" s="68">
        <v>782</v>
      </c>
      <c r="D102" s="63">
        <f t="shared" si="6"/>
        <v>782</v>
      </c>
      <c r="E102" s="68"/>
      <c r="F102" s="69"/>
    </row>
    <row r="103" spans="1:6">
      <c r="A103" s="66">
        <v>2082602</v>
      </c>
      <c r="B103" s="67" t="s">
        <v>214</v>
      </c>
      <c r="C103" s="68">
        <v>1057.0976</v>
      </c>
      <c r="D103" s="63">
        <f t="shared" si="6"/>
        <v>1057.0976</v>
      </c>
      <c r="E103" s="68"/>
      <c r="F103" s="69"/>
    </row>
    <row r="104" spans="1:6">
      <c r="A104" s="66">
        <v>20827</v>
      </c>
      <c r="B104" s="67" t="s">
        <v>212</v>
      </c>
      <c r="C104" s="68">
        <f>C105</f>
        <v>191.86</v>
      </c>
      <c r="D104" s="63">
        <f t="shared" si="6"/>
        <v>191.86</v>
      </c>
      <c r="E104" s="68"/>
      <c r="F104" s="69"/>
    </row>
    <row r="105" spans="1:6">
      <c r="A105" s="66">
        <v>2082799</v>
      </c>
      <c r="B105" s="67" t="s">
        <v>215</v>
      </c>
      <c r="C105" s="68">
        <v>191.86</v>
      </c>
      <c r="D105" s="63">
        <f t="shared" si="6"/>
        <v>191.86</v>
      </c>
      <c r="E105" s="68"/>
      <c r="F105" s="69"/>
    </row>
    <row r="106" spans="1:6">
      <c r="A106" s="66">
        <v>20828</v>
      </c>
      <c r="B106" s="70" t="s">
        <v>216</v>
      </c>
      <c r="C106" s="68">
        <f>C107</f>
        <v>64.99</v>
      </c>
      <c r="D106" s="63">
        <f t="shared" si="6"/>
        <v>64.99</v>
      </c>
      <c r="E106" s="68"/>
      <c r="F106" s="69"/>
    </row>
    <row r="107" spans="1:6">
      <c r="A107" s="66">
        <v>2082801</v>
      </c>
      <c r="B107" s="67" t="s">
        <v>217</v>
      </c>
      <c r="C107" s="68">
        <v>64.99</v>
      </c>
      <c r="D107" s="63">
        <f t="shared" si="6"/>
        <v>64.99</v>
      </c>
      <c r="E107" s="68"/>
      <c r="F107" s="69"/>
    </row>
    <row r="108" spans="1:6">
      <c r="A108" s="66">
        <v>2089901</v>
      </c>
      <c r="B108" s="67" t="s">
        <v>218</v>
      </c>
      <c r="C108" s="68">
        <v>30</v>
      </c>
      <c r="D108" s="63">
        <f t="shared" si="6"/>
        <v>30</v>
      </c>
      <c r="E108" s="68"/>
      <c r="F108" s="69"/>
    </row>
    <row r="109" spans="1:6">
      <c r="A109" s="66">
        <v>210</v>
      </c>
      <c r="B109" s="67" t="s">
        <v>219</v>
      </c>
      <c r="C109" s="68">
        <f>C112+C115+C120+C122+C126+C129+C131</f>
        <v>4595.04</v>
      </c>
      <c r="D109" s="63">
        <f t="shared" si="6"/>
        <v>4610.64</v>
      </c>
      <c r="E109" s="68">
        <f>E110+E115</f>
        <v>15.6</v>
      </c>
      <c r="F109" s="69"/>
    </row>
    <row r="110" spans="1:6">
      <c r="A110" s="66">
        <v>21001</v>
      </c>
      <c r="B110" s="70" t="s">
        <v>220</v>
      </c>
      <c r="C110" s="68"/>
      <c r="D110" s="63">
        <f t="shared" si="6"/>
        <v>10.6</v>
      </c>
      <c r="E110" s="68">
        <f>E111</f>
        <v>10.6</v>
      </c>
      <c r="F110" s="69"/>
    </row>
    <row r="111" spans="1:6">
      <c r="A111" s="66">
        <v>2100199</v>
      </c>
      <c r="B111" s="70" t="s">
        <v>221</v>
      </c>
      <c r="C111" s="68"/>
      <c r="D111" s="63">
        <f t="shared" si="6"/>
        <v>10.6</v>
      </c>
      <c r="E111" s="68">
        <v>10.6</v>
      </c>
      <c r="F111" s="69"/>
    </row>
    <row r="112" spans="1:6">
      <c r="A112" s="66">
        <v>21003</v>
      </c>
      <c r="B112" s="67" t="s">
        <v>222</v>
      </c>
      <c r="C112" s="68">
        <f>C113+C114</f>
        <v>262.63</v>
      </c>
      <c r="D112" s="63">
        <f t="shared" si="6"/>
        <v>262.63</v>
      </c>
      <c r="E112" s="68"/>
      <c r="F112" s="69"/>
    </row>
    <row r="113" spans="1:6">
      <c r="A113" s="66">
        <v>2100302</v>
      </c>
      <c r="B113" s="67" t="s">
        <v>223</v>
      </c>
      <c r="C113" s="68">
        <v>138</v>
      </c>
      <c r="D113" s="63">
        <f t="shared" si="6"/>
        <v>138</v>
      </c>
      <c r="E113" s="68"/>
      <c r="F113" s="69"/>
    </row>
    <row r="114" spans="1:6">
      <c r="A114" s="66">
        <v>2100399</v>
      </c>
      <c r="B114" s="67" t="s">
        <v>224</v>
      </c>
      <c r="C114" s="68">
        <v>124.63</v>
      </c>
      <c r="D114" s="63">
        <f t="shared" si="6"/>
        <v>124.63</v>
      </c>
      <c r="E114" s="68"/>
      <c r="F114" s="69"/>
    </row>
    <row r="115" spans="1:6">
      <c r="A115" s="66">
        <v>21004</v>
      </c>
      <c r="B115" s="67" t="s">
        <v>225</v>
      </c>
      <c r="C115" s="68">
        <f>C116+C117+C118+C119</f>
        <v>1753.64</v>
      </c>
      <c r="D115" s="63">
        <f t="shared" si="6"/>
        <v>1758.64</v>
      </c>
      <c r="E115" s="68">
        <f>E118</f>
        <v>5</v>
      </c>
      <c r="F115" s="69"/>
    </row>
    <row r="116" spans="1:6">
      <c r="A116" s="66">
        <v>2100401</v>
      </c>
      <c r="B116" s="67" t="s">
        <v>226</v>
      </c>
      <c r="C116" s="68">
        <v>57.54</v>
      </c>
      <c r="D116" s="63">
        <f t="shared" si="6"/>
        <v>57.54</v>
      </c>
      <c r="E116" s="68"/>
      <c r="F116" s="69"/>
    </row>
    <row r="117" spans="1:6">
      <c r="A117" s="66">
        <v>2100408</v>
      </c>
      <c r="B117" s="67" t="s">
        <v>227</v>
      </c>
      <c r="C117" s="68">
        <v>472.1</v>
      </c>
      <c r="D117" s="63">
        <f t="shared" si="6"/>
        <v>472.1</v>
      </c>
      <c r="E117" s="68"/>
      <c r="F117" s="69"/>
    </row>
    <row r="118" spans="1:6">
      <c r="A118" s="66">
        <v>2100409</v>
      </c>
      <c r="B118" s="67" t="s">
        <v>228</v>
      </c>
      <c r="C118" s="68">
        <v>1209</v>
      </c>
      <c r="D118" s="63">
        <f t="shared" si="6"/>
        <v>1214</v>
      </c>
      <c r="E118" s="68">
        <v>5</v>
      </c>
      <c r="F118" s="69"/>
    </row>
    <row r="119" spans="1:6">
      <c r="A119" s="66">
        <v>2100499</v>
      </c>
      <c r="B119" s="67" t="s">
        <v>229</v>
      </c>
      <c r="C119" s="68">
        <v>15</v>
      </c>
      <c r="D119" s="63">
        <f t="shared" si="6"/>
        <v>15</v>
      </c>
      <c r="E119" s="68"/>
      <c r="F119" s="69"/>
    </row>
    <row r="120" spans="1:6">
      <c r="A120" s="66">
        <v>21007</v>
      </c>
      <c r="B120" s="67" t="s">
        <v>230</v>
      </c>
      <c r="C120" s="68">
        <f>C121</f>
        <v>70</v>
      </c>
      <c r="D120" s="63">
        <f t="shared" si="6"/>
        <v>70</v>
      </c>
      <c r="E120" s="68"/>
      <c r="F120" s="69"/>
    </row>
    <row r="121" spans="1:6">
      <c r="A121" s="66">
        <v>2100717</v>
      </c>
      <c r="B121" s="67" t="s">
        <v>231</v>
      </c>
      <c r="C121" s="68">
        <v>70</v>
      </c>
      <c r="D121" s="63">
        <f t="shared" si="6"/>
        <v>70</v>
      </c>
      <c r="E121" s="68"/>
      <c r="F121" s="69"/>
    </row>
    <row r="122" spans="1:6">
      <c r="A122" s="66">
        <v>21011</v>
      </c>
      <c r="B122" s="67" t="s">
        <v>232</v>
      </c>
      <c r="C122" s="68">
        <f>C123+C124+C125</f>
        <v>815.32</v>
      </c>
      <c r="D122" s="63">
        <f t="shared" si="6"/>
        <v>815.32</v>
      </c>
      <c r="E122" s="68"/>
      <c r="F122" s="69"/>
    </row>
    <row r="123" spans="1:6">
      <c r="A123" s="66">
        <v>2101101</v>
      </c>
      <c r="B123" s="67" t="s">
        <v>233</v>
      </c>
      <c r="C123" s="68">
        <v>39.63</v>
      </c>
      <c r="D123" s="63">
        <f t="shared" si="6"/>
        <v>39.63</v>
      </c>
      <c r="E123" s="68"/>
      <c r="F123" s="69"/>
    </row>
    <row r="124" spans="1:6">
      <c r="A124" s="66">
        <v>2101102</v>
      </c>
      <c r="B124" s="67" t="s">
        <v>234</v>
      </c>
      <c r="C124" s="68">
        <v>748.78</v>
      </c>
      <c r="D124" s="63">
        <f t="shared" si="6"/>
        <v>748.78</v>
      </c>
      <c r="E124" s="68"/>
      <c r="F124" s="69"/>
    </row>
    <row r="125" spans="1:6">
      <c r="A125" s="66">
        <v>2101103</v>
      </c>
      <c r="B125" s="67" t="s">
        <v>235</v>
      </c>
      <c r="C125" s="68">
        <v>26.91</v>
      </c>
      <c r="D125" s="63">
        <f t="shared" si="6"/>
        <v>26.91</v>
      </c>
      <c r="E125" s="68"/>
      <c r="F125" s="69"/>
    </row>
    <row r="126" spans="1:6">
      <c r="A126" s="66">
        <v>21012</v>
      </c>
      <c r="B126" s="67" t="s">
        <v>236</v>
      </c>
      <c r="C126" s="68">
        <f>C127+C128</f>
        <v>1505.21</v>
      </c>
      <c r="D126" s="63">
        <f t="shared" si="6"/>
        <v>1505.21</v>
      </c>
      <c r="E126" s="68"/>
      <c r="F126" s="69"/>
    </row>
    <row r="127" spans="1:6">
      <c r="A127" s="66">
        <v>2101202</v>
      </c>
      <c r="B127" s="67" t="s">
        <v>237</v>
      </c>
      <c r="C127" s="68">
        <v>1426.8</v>
      </c>
      <c r="D127" s="63">
        <f t="shared" si="6"/>
        <v>1426.8</v>
      </c>
      <c r="E127" s="68"/>
      <c r="F127" s="69"/>
    </row>
    <row r="128" spans="1:6">
      <c r="A128" s="66">
        <v>2101299</v>
      </c>
      <c r="B128" s="67" t="s">
        <v>238</v>
      </c>
      <c r="C128" s="68">
        <v>78.41</v>
      </c>
      <c r="D128" s="63">
        <f t="shared" si="6"/>
        <v>78.41</v>
      </c>
      <c r="E128" s="68"/>
      <c r="F128" s="69"/>
    </row>
    <row r="129" spans="1:6">
      <c r="A129" s="66">
        <v>21013</v>
      </c>
      <c r="B129" s="67" t="s">
        <v>239</v>
      </c>
      <c r="C129" s="68">
        <f t="shared" ref="C129:C134" si="7">C130</f>
        <v>167</v>
      </c>
      <c r="D129" s="63">
        <f t="shared" si="6"/>
        <v>167</v>
      </c>
      <c r="E129" s="68"/>
      <c r="F129" s="69"/>
    </row>
    <row r="130" spans="1:6">
      <c r="A130" s="66">
        <v>2101301</v>
      </c>
      <c r="B130" s="67" t="s">
        <v>240</v>
      </c>
      <c r="C130" s="68">
        <v>167</v>
      </c>
      <c r="D130" s="63">
        <f t="shared" si="6"/>
        <v>167</v>
      </c>
      <c r="E130" s="68"/>
      <c r="F130" s="69"/>
    </row>
    <row r="131" spans="1:6">
      <c r="A131" s="66">
        <v>21015</v>
      </c>
      <c r="B131" s="67" t="s">
        <v>241</v>
      </c>
      <c r="C131" s="68">
        <f t="shared" si="7"/>
        <v>21.24</v>
      </c>
      <c r="D131" s="63">
        <f t="shared" si="6"/>
        <v>21.24</v>
      </c>
      <c r="E131" s="68"/>
      <c r="F131" s="69"/>
    </row>
    <row r="132" spans="1:6">
      <c r="A132" s="66">
        <v>2101599</v>
      </c>
      <c r="B132" s="67" t="s">
        <v>242</v>
      </c>
      <c r="C132" s="68">
        <v>21.24</v>
      </c>
      <c r="D132" s="63">
        <f t="shared" si="6"/>
        <v>21.24</v>
      </c>
      <c r="E132" s="68"/>
      <c r="F132" s="69"/>
    </row>
    <row r="133" spans="1:6">
      <c r="A133" s="66">
        <v>211</v>
      </c>
      <c r="B133" s="67" t="s">
        <v>243</v>
      </c>
      <c r="C133" s="68">
        <f>C134+C136+C138</f>
        <v>246</v>
      </c>
      <c r="D133" s="63">
        <f t="shared" ref="D133:D196" si="8">C133+E133</f>
        <v>246</v>
      </c>
      <c r="E133" s="68"/>
      <c r="F133" s="69"/>
    </row>
    <row r="134" spans="1:6">
      <c r="A134" s="66">
        <v>21101</v>
      </c>
      <c r="B134" s="67" t="s">
        <v>244</v>
      </c>
      <c r="C134" s="68">
        <f t="shared" si="7"/>
        <v>150</v>
      </c>
      <c r="D134" s="63">
        <f t="shared" si="8"/>
        <v>150</v>
      </c>
      <c r="E134" s="68"/>
      <c r="F134" s="69"/>
    </row>
    <row r="135" spans="1:6">
      <c r="A135" s="66">
        <v>2110199</v>
      </c>
      <c r="B135" s="67" t="s">
        <v>245</v>
      </c>
      <c r="C135" s="68">
        <v>150</v>
      </c>
      <c r="D135" s="63">
        <f t="shared" si="8"/>
        <v>150</v>
      </c>
      <c r="E135" s="68"/>
      <c r="F135" s="69"/>
    </row>
    <row r="136" spans="1:6">
      <c r="A136" s="66">
        <v>21103</v>
      </c>
      <c r="B136" s="67" t="s">
        <v>246</v>
      </c>
      <c r="C136" s="68">
        <f>C137</f>
        <v>20</v>
      </c>
      <c r="D136" s="63">
        <f t="shared" si="8"/>
        <v>20</v>
      </c>
      <c r="E136" s="68"/>
      <c r="F136" s="69"/>
    </row>
    <row r="137" spans="1:6">
      <c r="A137" s="66">
        <v>2110302</v>
      </c>
      <c r="B137" s="67" t="s">
        <v>247</v>
      </c>
      <c r="C137" s="68">
        <v>20</v>
      </c>
      <c r="D137" s="63">
        <f t="shared" si="8"/>
        <v>20</v>
      </c>
      <c r="E137" s="68"/>
      <c r="F137" s="69"/>
    </row>
    <row r="138" spans="1:6">
      <c r="A138" s="66">
        <v>21104</v>
      </c>
      <c r="B138" s="67" t="s">
        <v>248</v>
      </c>
      <c r="C138" s="68">
        <f>C139</f>
        <v>76</v>
      </c>
      <c r="D138" s="63">
        <f t="shared" si="8"/>
        <v>76</v>
      </c>
      <c r="E138" s="68"/>
      <c r="F138" s="69"/>
    </row>
    <row r="139" spans="1:6">
      <c r="A139" s="66">
        <v>2110402</v>
      </c>
      <c r="B139" s="67" t="s">
        <v>249</v>
      </c>
      <c r="C139" s="68">
        <v>76</v>
      </c>
      <c r="D139" s="63">
        <f t="shared" si="8"/>
        <v>76</v>
      </c>
      <c r="E139" s="68"/>
      <c r="F139" s="69"/>
    </row>
    <row r="140" spans="1:6">
      <c r="A140" s="66">
        <v>212</v>
      </c>
      <c r="B140" s="67" t="s">
        <v>250</v>
      </c>
      <c r="C140" s="68">
        <f>C141+C144+C146+C147</f>
        <v>580.81</v>
      </c>
      <c r="D140" s="63">
        <f t="shared" si="8"/>
        <v>652.2204</v>
      </c>
      <c r="E140" s="68">
        <f>E141</f>
        <v>71.4104</v>
      </c>
      <c r="F140" s="69"/>
    </row>
    <row r="141" spans="1:6">
      <c r="A141" s="66">
        <v>21201</v>
      </c>
      <c r="B141" s="67" t="s">
        <v>251</v>
      </c>
      <c r="C141" s="68">
        <f>C142+C143</f>
        <v>324.81</v>
      </c>
      <c r="D141" s="63">
        <f t="shared" si="8"/>
        <v>396.2204</v>
      </c>
      <c r="E141" s="68">
        <f>E142+E143</f>
        <v>71.4104</v>
      </c>
      <c r="F141" s="69"/>
    </row>
    <row r="142" spans="1:6">
      <c r="A142" s="66">
        <v>2120101</v>
      </c>
      <c r="B142" s="67" t="s">
        <v>217</v>
      </c>
      <c r="C142" s="68">
        <v>94.81</v>
      </c>
      <c r="D142" s="63">
        <f t="shared" si="8"/>
        <v>148.2204</v>
      </c>
      <c r="E142" s="68">
        <v>53.4104</v>
      </c>
      <c r="F142" s="69"/>
    </row>
    <row r="143" spans="1:6">
      <c r="A143" s="66">
        <v>2120104</v>
      </c>
      <c r="B143" s="67" t="s">
        <v>252</v>
      </c>
      <c r="C143" s="68">
        <v>230</v>
      </c>
      <c r="D143" s="63">
        <f t="shared" si="8"/>
        <v>248</v>
      </c>
      <c r="E143" s="68">
        <v>18</v>
      </c>
      <c r="F143" s="69"/>
    </row>
    <row r="144" spans="1:6">
      <c r="A144" s="66">
        <v>21203</v>
      </c>
      <c r="B144" s="67" t="s">
        <v>253</v>
      </c>
      <c r="C144" s="68"/>
      <c r="D144" s="63">
        <f t="shared" si="8"/>
        <v>0</v>
      </c>
      <c r="E144" s="68"/>
      <c r="F144" s="69"/>
    </row>
    <row r="145" spans="1:6">
      <c r="A145" s="66">
        <v>2120303</v>
      </c>
      <c r="B145" s="67" t="s">
        <v>254</v>
      </c>
      <c r="C145" s="68"/>
      <c r="D145" s="63">
        <f t="shared" si="8"/>
        <v>0</v>
      </c>
      <c r="E145" s="68"/>
      <c r="F145" s="69"/>
    </row>
    <row r="146" spans="1:6">
      <c r="A146" s="66">
        <v>2120501</v>
      </c>
      <c r="B146" s="67" t="s">
        <v>255</v>
      </c>
      <c r="C146" s="68">
        <v>25</v>
      </c>
      <c r="D146" s="63">
        <f t="shared" si="8"/>
        <v>25</v>
      </c>
      <c r="E146" s="68"/>
      <c r="F146" s="69"/>
    </row>
    <row r="147" spans="1:6">
      <c r="A147" s="66">
        <v>21299</v>
      </c>
      <c r="B147" s="70" t="s">
        <v>256</v>
      </c>
      <c r="C147" s="68">
        <v>231</v>
      </c>
      <c r="D147" s="63">
        <f t="shared" si="8"/>
        <v>231</v>
      </c>
      <c r="E147" s="68"/>
      <c r="F147" s="69"/>
    </row>
    <row r="148" spans="1:6">
      <c r="A148" s="66">
        <v>2129901</v>
      </c>
      <c r="B148" s="70" t="s">
        <v>257</v>
      </c>
      <c r="C148" s="68">
        <v>231</v>
      </c>
      <c r="D148" s="63">
        <f t="shared" si="8"/>
        <v>231</v>
      </c>
      <c r="E148" s="68"/>
      <c r="F148" s="69"/>
    </row>
    <row r="149" spans="1:6">
      <c r="A149" s="66">
        <v>213</v>
      </c>
      <c r="B149" s="67" t="s">
        <v>258</v>
      </c>
      <c r="C149" s="68">
        <f>C150+C160+C163+C169+C172</f>
        <v>5079.41</v>
      </c>
      <c r="D149" s="63">
        <f t="shared" si="8"/>
        <v>5451.4122</v>
      </c>
      <c r="E149" s="68">
        <f>E150+E163</f>
        <v>372.0022</v>
      </c>
      <c r="F149" s="69"/>
    </row>
    <row r="150" spans="1:6">
      <c r="A150" s="66">
        <v>21301</v>
      </c>
      <c r="B150" s="67" t="s">
        <v>259</v>
      </c>
      <c r="C150" s="68">
        <f>C151+C152+C159+C153+C154+C156</f>
        <v>909.92</v>
      </c>
      <c r="D150" s="63">
        <f t="shared" si="8"/>
        <v>1271.9222</v>
      </c>
      <c r="E150" s="68">
        <f>E151+E153+E157+E159</f>
        <v>362.0022</v>
      </c>
      <c r="F150" s="69"/>
    </row>
    <row r="151" spans="1:6">
      <c r="A151" s="66">
        <v>2130101</v>
      </c>
      <c r="B151" s="67" t="s">
        <v>217</v>
      </c>
      <c r="C151" s="68">
        <v>65.42</v>
      </c>
      <c r="D151" s="63">
        <f t="shared" si="8"/>
        <v>87.8999</v>
      </c>
      <c r="E151" s="68">
        <v>22.4799</v>
      </c>
      <c r="F151" s="69"/>
    </row>
    <row r="152" spans="1:6">
      <c r="A152" s="66">
        <v>2130106</v>
      </c>
      <c r="B152" s="67" t="s">
        <v>260</v>
      </c>
      <c r="C152" s="68">
        <v>3</v>
      </c>
      <c r="D152" s="63">
        <f t="shared" si="8"/>
        <v>3</v>
      </c>
      <c r="E152" s="68"/>
      <c r="F152" s="69"/>
    </row>
    <row r="153" spans="1:6">
      <c r="A153" s="66">
        <v>2130108</v>
      </c>
      <c r="B153" s="67" t="s">
        <v>261</v>
      </c>
      <c r="C153" s="68">
        <v>173</v>
      </c>
      <c r="D153" s="63">
        <f t="shared" si="8"/>
        <v>236.4223</v>
      </c>
      <c r="E153" s="68">
        <v>63.4223</v>
      </c>
      <c r="F153" s="69"/>
    </row>
    <row r="154" spans="1:6">
      <c r="A154" s="66">
        <v>2130109</v>
      </c>
      <c r="B154" s="70" t="s">
        <v>262</v>
      </c>
      <c r="C154" s="68">
        <v>71</v>
      </c>
      <c r="D154" s="63">
        <f t="shared" si="8"/>
        <v>71</v>
      </c>
      <c r="E154" s="68"/>
      <c r="F154" s="69"/>
    </row>
    <row r="155" spans="1:6">
      <c r="A155" s="66">
        <v>2130111</v>
      </c>
      <c r="B155" s="67" t="s">
        <v>263</v>
      </c>
      <c r="C155" s="68"/>
      <c r="D155" s="63">
        <f t="shared" si="8"/>
        <v>0</v>
      </c>
      <c r="E155" s="68"/>
      <c r="F155" s="69"/>
    </row>
    <row r="156" spans="1:6">
      <c r="A156" s="66">
        <v>2130119</v>
      </c>
      <c r="B156" s="67" t="s">
        <v>264</v>
      </c>
      <c r="C156" s="68">
        <v>10</v>
      </c>
      <c r="D156" s="63">
        <f t="shared" si="8"/>
        <v>10</v>
      </c>
      <c r="E156" s="68"/>
      <c r="F156" s="69"/>
    </row>
    <row r="157" spans="1:6">
      <c r="A157" s="66">
        <v>2130142</v>
      </c>
      <c r="B157" s="70" t="s">
        <v>265</v>
      </c>
      <c r="C157" s="68"/>
      <c r="D157" s="63">
        <f t="shared" si="8"/>
        <v>10</v>
      </c>
      <c r="E157" s="68">
        <v>10</v>
      </c>
      <c r="F157" s="69"/>
    </row>
    <row r="158" spans="1:6">
      <c r="A158" s="66">
        <v>2130152</v>
      </c>
      <c r="B158" s="67" t="s">
        <v>266</v>
      </c>
      <c r="C158" s="68"/>
      <c r="D158" s="63">
        <f t="shared" si="8"/>
        <v>0</v>
      </c>
      <c r="E158" s="68"/>
      <c r="F158" s="69"/>
    </row>
    <row r="159" spans="1:6">
      <c r="A159" s="66">
        <v>2130199</v>
      </c>
      <c r="B159" s="67" t="s">
        <v>267</v>
      </c>
      <c r="C159" s="68">
        <v>587.5</v>
      </c>
      <c r="D159" s="63">
        <f t="shared" si="8"/>
        <v>853.6</v>
      </c>
      <c r="E159" s="68">
        <v>266.1</v>
      </c>
      <c r="F159" s="69"/>
    </row>
    <row r="160" spans="1:6">
      <c r="A160" s="66">
        <v>21302</v>
      </c>
      <c r="B160" s="67" t="s">
        <v>268</v>
      </c>
      <c r="C160" s="68">
        <f>C161+C162</f>
        <v>215</v>
      </c>
      <c r="D160" s="63">
        <f t="shared" si="8"/>
        <v>215</v>
      </c>
      <c r="E160" s="68"/>
      <c r="F160" s="69"/>
    </row>
    <row r="161" spans="1:6">
      <c r="A161" s="66">
        <v>2130205</v>
      </c>
      <c r="B161" s="67" t="s">
        <v>269</v>
      </c>
      <c r="C161" s="68"/>
      <c r="D161" s="63">
        <f t="shared" si="8"/>
        <v>0</v>
      </c>
      <c r="E161" s="68"/>
      <c r="F161" s="69"/>
    </row>
    <row r="162" spans="1:6">
      <c r="A162" s="66">
        <v>2130207</v>
      </c>
      <c r="B162" s="67" t="s">
        <v>270</v>
      </c>
      <c r="C162" s="68">
        <v>215</v>
      </c>
      <c r="D162" s="63">
        <f t="shared" si="8"/>
        <v>215</v>
      </c>
      <c r="E162" s="68"/>
      <c r="F162" s="69"/>
    </row>
    <row r="163" spans="1:6">
      <c r="A163" s="66">
        <v>21303</v>
      </c>
      <c r="B163" s="67" t="s">
        <v>271</v>
      </c>
      <c r="C163" s="68">
        <f>C164+C166+C167+C168+C165</f>
        <v>265</v>
      </c>
      <c r="D163" s="63">
        <f t="shared" si="8"/>
        <v>275</v>
      </c>
      <c r="E163" s="68">
        <f>E167</f>
        <v>10</v>
      </c>
      <c r="F163" s="69"/>
    </row>
    <row r="164" spans="1:6">
      <c r="A164" s="66">
        <v>2130311</v>
      </c>
      <c r="B164" s="67" t="s">
        <v>272</v>
      </c>
      <c r="C164" s="68">
        <v>40</v>
      </c>
      <c r="D164" s="63">
        <f t="shared" si="8"/>
        <v>40</v>
      </c>
      <c r="E164" s="68"/>
      <c r="F164" s="69"/>
    </row>
    <row r="165" spans="1:6">
      <c r="A165" s="66">
        <v>2130314</v>
      </c>
      <c r="B165" s="70" t="s">
        <v>273</v>
      </c>
      <c r="C165" s="68">
        <v>10</v>
      </c>
      <c r="D165" s="63">
        <f t="shared" si="8"/>
        <v>10</v>
      </c>
      <c r="E165" s="68"/>
      <c r="F165" s="69"/>
    </row>
    <row r="166" spans="1:6">
      <c r="A166" s="66">
        <v>2130315</v>
      </c>
      <c r="B166" s="67" t="s">
        <v>274</v>
      </c>
      <c r="C166" s="68">
        <v>30</v>
      </c>
      <c r="D166" s="63">
        <f t="shared" si="8"/>
        <v>30</v>
      </c>
      <c r="E166" s="68"/>
      <c r="F166" s="69"/>
    </row>
    <row r="167" spans="1:6">
      <c r="A167" s="66">
        <v>2130316</v>
      </c>
      <c r="B167" s="67" t="s">
        <v>275</v>
      </c>
      <c r="C167" s="68">
        <v>145</v>
      </c>
      <c r="D167" s="63">
        <f t="shared" si="8"/>
        <v>155</v>
      </c>
      <c r="E167" s="68">
        <v>10</v>
      </c>
      <c r="F167" s="69"/>
    </row>
    <row r="168" spans="1:6">
      <c r="A168" s="66">
        <v>2130399</v>
      </c>
      <c r="B168" s="67" t="s">
        <v>276</v>
      </c>
      <c r="C168" s="68">
        <v>40</v>
      </c>
      <c r="D168" s="63">
        <f t="shared" si="8"/>
        <v>40</v>
      </c>
      <c r="E168" s="68"/>
      <c r="F168" s="69"/>
    </row>
    <row r="169" spans="1:6">
      <c r="A169" s="66">
        <v>21305</v>
      </c>
      <c r="B169" s="67" t="s">
        <v>277</v>
      </c>
      <c r="C169" s="68">
        <f>C171+C170</f>
        <v>2649</v>
      </c>
      <c r="D169" s="63">
        <f t="shared" si="8"/>
        <v>2649</v>
      </c>
      <c r="E169" s="68"/>
      <c r="F169" s="69"/>
    </row>
    <row r="170" spans="1:6">
      <c r="A170" s="66">
        <v>2130505</v>
      </c>
      <c r="B170" s="67" t="s">
        <v>278</v>
      </c>
      <c r="C170" s="68">
        <v>360</v>
      </c>
      <c r="D170" s="63">
        <f t="shared" si="8"/>
        <v>360</v>
      </c>
      <c r="E170" s="68"/>
      <c r="F170" s="69"/>
    </row>
    <row r="171" spans="1:6">
      <c r="A171" s="66">
        <v>2130599</v>
      </c>
      <c r="B171" s="67" t="s">
        <v>279</v>
      </c>
      <c r="C171" s="68">
        <v>2289</v>
      </c>
      <c r="D171" s="63">
        <f t="shared" si="8"/>
        <v>2289</v>
      </c>
      <c r="E171" s="68"/>
      <c r="F171" s="69"/>
    </row>
    <row r="172" spans="1:6">
      <c r="A172" s="66">
        <v>21307</v>
      </c>
      <c r="B172" s="67" t="s">
        <v>280</v>
      </c>
      <c r="C172" s="68">
        <f>C173+C174+C175</f>
        <v>1040.49</v>
      </c>
      <c r="D172" s="63">
        <f t="shared" si="8"/>
        <v>1040.49</v>
      </c>
      <c r="E172" s="68"/>
      <c r="F172" s="69"/>
    </row>
    <row r="173" spans="1:6">
      <c r="A173" s="66">
        <v>2130701</v>
      </c>
      <c r="B173" s="67" t="s">
        <v>281</v>
      </c>
      <c r="C173" s="68">
        <v>356</v>
      </c>
      <c r="D173" s="63">
        <f t="shared" si="8"/>
        <v>356</v>
      </c>
      <c r="E173" s="68"/>
      <c r="F173" s="69"/>
    </row>
    <row r="174" spans="1:6">
      <c r="A174" s="66">
        <v>2130706</v>
      </c>
      <c r="B174" s="67" t="s">
        <v>282</v>
      </c>
      <c r="C174" s="68">
        <v>279.39</v>
      </c>
      <c r="D174" s="63">
        <f t="shared" si="8"/>
        <v>279.39</v>
      </c>
      <c r="E174" s="68"/>
      <c r="F174" s="69"/>
    </row>
    <row r="175" spans="1:6">
      <c r="A175" s="66">
        <v>2130799</v>
      </c>
      <c r="B175" s="67" t="s">
        <v>283</v>
      </c>
      <c r="C175" s="68">
        <v>405.1</v>
      </c>
      <c r="D175" s="63">
        <f t="shared" si="8"/>
        <v>405.1</v>
      </c>
      <c r="E175" s="68"/>
      <c r="F175" s="69"/>
    </row>
    <row r="176" spans="1:6">
      <c r="A176" s="66">
        <v>214</v>
      </c>
      <c r="B176" s="67" t="s">
        <v>284</v>
      </c>
      <c r="C176" s="68">
        <f t="shared" ref="C176:C181" si="9">C177</f>
        <v>719.96</v>
      </c>
      <c r="D176" s="63">
        <f t="shared" si="8"/>
        <v>719.96</v>
      </c>
      <c r="E176" s="68"/>
      <c r="F176" s="69"/>
    </row>
    <row r="177" spans="1:6">
      <c r="A177" s="66">
        <v>21401</v>
      </c>
      <c r="B177" s="67" t="s">
        <v>285</v>
      </c>
      <c r="C177" s="68">
        <f>C178+C179</f>
        <v>719.96</v>
      </c>
      <c r="D177" s="63">
        <f t="shared" si="8"/>
        <v>719.96</v>
      </c>
      <c r="E177" s="68"/>
      <c r="F177" s="69"/>
    </row>
    <row r="178" spans="1:6">
      <c r="A178" s="66">
        <v>2140104</v>
      </c>
      <c r="B178" s="67" t="s">
        <v>286</v>
      </c>
      <c r="C178" s="68">
        <v>524.04</v>
      </c>
      <c r="D178" s="63">
        <f t="shared" si="8"/>
        <v>524.04</v>
      </c>
      <c r="E178" s="68"/>
      <c r="F178" s="69"/>
    </row>
    <row r="179" spans="1:6">
      <c r="A179" s="66">
        <v>2140106</v>
      </c>
      <c r="B179" s="67" t="s">
        <v>287</v>
      </c>
      <c r="C179" s="68">
        <v>195.92</v>
      </c>
      <c r="D179" s="63">
        <f t="shared" si="8"/>
        <v>195.92</v>
      </c>
      <c r="E179" s="68"/>
      <c r="F179" s="69"/>
    </row>
    <row r="180" spans="1:6">
      <c r="A180" s="66">
        <v>215</v>
      </c>
      <c r="B180" s="67" t="s">
        <v>288</v>
      </c>
      <c r="C180" s="68">
        <f t="shared" si="9"/>
        <v>6639</v>
      </c>
      <c r="D180" s="63">
        <f t="shared" si="8"/>
        <v>6639</v>
      </c>
      <c r="E180" s="68"/>
      <c r="F180" s="69"/>
    </row>
    <row r="181" spans="1:6">
      <c r="A181" s="66">
        <v>21508</v>
      </c>
      <c r="B181" s="67" t="s">
        <v>289</v>
      </c>
      <c r="C181" s="68">
        <f t="shared" si="9"/>
        <v>6639</v>
      </c>
      <c r="D181" s="63">
        <f t="shared" si="8"/>
        <v>6639</v>
      </c>
      <c r="E181" s="68"/>
      <c r="F181" s="69"/>
    </row>
    <row r="182" spans="1:6">
      <c r="A182" s="66">
        <v>2150899</v>
      </c>
      <c r="B182" s="67" t="s">
        <v>290</v>
      </c>
      <c r="C182" s="68">
        <v>6639</v>
      </c>
      <c r="D182" s="63">
        <f t="shared" si="8"/>
        <v>6639</v>
      </c>
      <c r="E182" s="68"/>
      <c r="F182" s="69"/>
    </row>
    <row r="183" spans="1:6">
      <c r="A183" s="66">
        <v>217</v>
      </c>
      <c r="B183" s="67" t="s">
        <v>291</v>
      </c>
      <c r="C183" s="68"/>
      <c r="D183" s="63">
        <f t="shared" si="8"/>
        <v>0</v>
      </c>
      <c r="E183" s="68"/>
      <c r="F183" s="69"/>
    </row>
    <row r="184" spans="1:6">
      <c r="A184" s="66">
        <v>2179902</v>
      </c>
      <c r="B184" s="67" t="s">
        <v>292</v>
      </c>
      <c r="C184" s="68"/>
      <c r="D184" s="63">
        <f t="shared" si="8"/>
        <v>0</v>
      </c>
      <c r="E184" s="68"/>
      <c r="F184" s="69"/>
    </row>
    <row r="185" spans="1:6">
      <c r="A185" s="66">
        <v>219</v>
      </c>
      <c r="B185" s="67" t="s">
        <v>293</v>
      </c>
      <c r="C185" s="68">
        <v>36</v>
      </c>
      <c r="D185" s="63">
        <f t="shared" si="8"/>
        <v>36</v>
      </c>
      <c r="E185" s="68"/>
      <c r="F185" s="69"/>
    </row>
    <row r="186" spans="1:6">
      <c r="A186" s="66">
        <v>21999</v>
      </c>
      <c r="B186" s="67" t="s">
        <v>294</v>
      </c>
      <c r="C186" s="68">
        <v>36.3</v>
      </c>
      <c r="D186" s="63">
        <f t="shared" si="8"/>
        <v>36.3</v>
      </c>
      <c r="E186" s="68"/>
      <c r="F186" s="69"/>
    </row>
    <row r="187" spans="1:6">
      <c r="A187" s="66">
        <v>220</v>
      </c>
      <c r="B187" s="67" t="s">
        <v>295</v>
      </c>
      <c r="C187" s="68">
        <f>C189</f>
        <v>20.47</v>
      </c>
      <c r="D187" s="63">
        <f t="shared" si="8"/>
        <v>20.47</v>
      </c>
      <c r="E187" s="68"/>
      <c r="F187" s="69"/>
    </row>
    <row r="188" spans="1:6">
      <c r="A188" s="66">
        <v>22001</v>
      </c>
      <c r="B188" s="67" t="s">
        <v>296</v>
      </c>
      <c r="C188" s="68">
        <f t="shared" ref="C188:C192" si="10">C189</f>
        <v>20.47</v>
      </c>
      <c r="D188" s="63">
        <f t="shared" si="8"/>
        <v>20.47</v>
      </c>
      <c r="E188" s="68"/>
      <c r="F188" s="69"/>
    </row>
    <row r="189" spans="1:6">
      <c r="A189" s="66">
        <v>2200104</v>
      </c>
      <c r="B189" s="67" t="s">
        <v>297</v>
      </c>
      <c r="C189" s="68">
        <v>20.47</v>
      </c>
      <c r="D189" s="63">
        <f t="shared" si="8"/>
        <v>20.47</v>
      </c>
      <c r="E189" s="68"/>
      <c r="F189" s="69"/>
    </row>
    <row r="190" spans="1:6">
      <c r="A190" s="66">
        <v>2200199</v>
      </c>
      <c r="B190" s="67" t="s">
        <v>298</v>
      </c>
      <c r="C190" s="68"/>
      <c r="D190" s="63">
        <f t="shared" si="8"/>
        <v>0</v>
      </c>
      <c r="E190" s="68"/>
      <c r="F190" s="69"/>
    </row>
    <row r="191" spans="1:6">
      <c r="A191" s="66">
        <v>221</v>
      </c>
      <c r="B191" s="67" t="s">
        <v>299</v>
      </c>
      <c r="C191" s="68">
        <f t="shared" si="10"/>
        <v>865.58</v>
      </c>
      <c r="D191" s="63">
        <f t="shared" si="8"/>
        <v>865.58</v>
      </c>
      <c r="E191" s="68"/>
      <c r="F191" s="69"/>
    </row>
    <row r="192" spans="1:6">
      <c r="A192" s="66">
        <v>22102</v>
      </c>
      <c r="B192" s="67" t="s">
        <v>300</v>
      </c>
      <c r="C192" s="68">
        <f t="shared" si="10"/>
        <v>865.58</v>
      </c>
      <c r="D192" s="63">
        <f t="shared" si="8"/>
        <v>865.58</v>
      </c>
      <c r="E192" s="68"/>
      <c r="F192" s="69"/>
    </row>
    <row r="193" spans="1:6">
      <c r="A193" s="66">
        <v>2210201</v>
      </c>
      <c r="B193" s="67" t="s">
        <v>301</v>
      </c>
      <c r="C193" s="68">
        <v>865.58</v>
      </c>
      <c r="D193" s="63">
        <f t="shared" si="8"/>
        <v>865.58</v>
      </c>
      <c r="E193" s="68"/>
      <c r="F193" s="69"/>
    </row>
    <row r="194" spans="1:6">
      <c r="A194" s="66">
        <v>222</v>
      </c>
      <c r="B194" s="67" t="s">
        <v>302</v>
      </c>
      <c r="C194" s="68"/>
      <c r="D194" s="63">
        <f t="shared" si="8"/>
        <v>0</v>
      </c>
      <c r="E194" s="68"/>
      <c r="F194" s="69"/>
    </row>
    <row r="195" spans="1:6">
      <c r="A195" s="66">
        <v>2220511</v>
      </c>
      <c r="B195" s="67" t="s">
        <v>303</v>
      </c>
      <c r="C195" s="68"/>
      <c r="D195" s="63">
        <f t="shared" si="8"/>
        <v>0</v>
      </c>
      <c r="E195" s="68"/>
      <c r="F195" s="69"/>
    </row>
    <row r="196" spans="1:6">
      <c r="A196" s="66">
        <v>224</v>
      </c>
      <c r="B196" s="67" t="s">
        <v>304</v>
      </c>
      <c r="C196" s="68">
        <f>C197+C199+C201</f>
        <v>521.8</v>
      </c>
      <c r="D196" s="63">
        <f t="shared" si="8"/>
        <v>521.8</v>
      </c>
      <c r="E196" s="68"/>
      <c r="F196" s="69"/>
    </row>
    <row r="197" spans="1:6">
      <c r="A197" s="66">
        <v>22401</v>
      </c>
      <c r="B197" s="67" t="s">
        <v>305</v>
      </c>
      <c r="C197" s="68">
        <f>C198</f>
        <v>76.8</v>
      </c>
      <c r="D197" s="63">
        <f t="shared" ref="D197:D218" si="11">C197+E197</f>
        <v>76.8</v>
      </c>
      <c r="E197" s="68"/>
      <c r="F197" s="69"/>
    </row>
    <row r="198" spans="1:6">
      <c r="A198" s="66">
        <v>2240106</v>
      </c>
      <c r="B198" s="70" t="s">
        <v>306</v>
      </c>
      <c r="C198" s="68">
        <v>76.8</v>
      </c>
      <c r="D198" s="63">
        <f t="shared" si="11"/>
        <v>76.8</v>
      </c>
      <c r="E198" s="68"/>
      <c r="F198" s="69"/>
    </row>
    <row r="199" spans="1:6">
      <c r="A199" s="66">
        <v>22402</v>
      </c>
      <c r="B199" s="67" t="s">
        <v>307</v>
      </c>
      <c r="C199" s="68">
        <f>C200</f>
        <v>407</v>
      </c>
      <c r="D199" s="63">
        <f t="shared" si="11"/>
        <v>407</v>
      </c>
      <c r="E199" s="68"/>
      <c r="F199" s="69"/>
    </row>
    <row r="200" spans="1:6">
      <c r="A200" s="66">
        <v>2240201</v>
      </c>
      <c r="B200" s="67" t="s">
        <v>308</v>
      </c>
      <c r="C200" s="68">
        <v>407</v>
      </c>
      <c r="D200" s="63">
        <f t="shared" si="11"/>
        <v>407</v>
      </c>
      <c r="E200" s="68"/>
      <c r="F200" s="69"/>
    </row>
    <row r="201" spans="1:6">
      <c r="A201" s="66">
        <v>22407</v>
      </c>
      <c r="B201" s="67" t="s">
        <v>309</v>
      </c>
      <c r="C201" s="68">
        <f>C202+C203</f>
        <v>38</v>
      </c>
      <c r="D201" s="63">
        <f t="shared" si="11"/>
        <v>38</v>
      </c>
      <c r="E201" s="68"/>
      <c r="F201" s="69"/>
    </row>
    <row r="202" spans="1:6">
      <c r="A202" s="66">
        <v>2240703</v>
      </c>
      <c r="B202" s="67" t="s">
        <v>310</v>
      </c>
      <c r="C202" s="68">
        <v>28</v>
      </c>
      <c r="D202" s="63">
        <f t="shared" si="11"/>
        <v>28</v>
      </c>
      <c r="E202" s="68"/>
      <c r="F202" s="69"/>
    </row>
    <row r="203" spans="1:6">
      <c r="A203" s="66">
        <v>2240704</v>
      </c>
      <c r="B203" s="67" t="s">
        <v>311</v>
      </c>
      <c r="C203" s="68">
        <v>10</v>
      </c>
      <c r="D203" s="63">
        <f t="shared" si="11"/>
        <v>10</v>
      </c>
      <c r="E203" s="68"/>
      <c r="F203" s="69"/>
    </row>
    <row r="204" spans="1:6">
      <c r="A204" s="66">
        <v>227</v>
      </c>
      <c r="B204" s="67" t="s">
        <v>312</v>
      </c>
      <c r="C204" s="68">
        <v>600</v>
      </c>
      <c r="D204" s="63">
        <f t="shared" si="11"/>
        <v>385.7339</v>
      </c>
      <c r="E204" s="68">
        <v>-214.2661</v>
      </c>
      <c r="F204" s="69"/>
    </row>
    <row r="205" spans="1:6">
      <c r="A205" s="66">
        <v>229</v>
      </c>
      <c r="B205" s="67" t="s">
        <v>313</v>
      </c>
      <c r="C205" s="68">
        <f>C206</f>
        <v>4000</v>
      </c>
      <c r="D205" s="63">
        <f t="shared" si="11"/>
        <v>170.098384</v>
      </c>
      <c r="E205" s="68">
        <f>E206</f>
        <v>-3829.901616</v>
      </c>
      <c r="F205" s="69"/>
    </row>
    <row r="206" spans="1:6">
      <c r="A206" s="66">
        <v>22902</v>
      </c>
      <c r="B206" s="67" t="s">
        <v>314</v>
      </c>
      <c r="C206" s="68">
        <v>4000</v>
      </c>
      <c r="D206" s="63">
        <f t="shared" si="11"/>
        <v>170.098384</v>
      </c>
      <c r="E206" s="68">
        <v>-3829.901616</v>
      </c>
      <c r="F206" s="69"/>
    </row>
    <row r="207" spans="1:6">
      <c r="A207" s="66">
        <v>232</v>
      </c>
      <c r="B207" s="67" t="s">
        <v>315</v>
      </c>
      <c r="C207" s="68">
        <f>C208</f>
        <v>659.43</v>
      </c>
      <c r="D207" s="63">
        <f t="shared" si="11"/>
        <v>659.43</v>
      </c>
      <c r="E207" s="68"/>
      <c r="F207" s="69"/>
    </row>
    <row r="208" spans="1:6">
      <c r="A208" s="66">
        <v>2320301</v>
      </c>
      <c r="B208" s="67" t="s">
        <v>316</v>
      </c>
      <c r="C208" s="68">
        <v>659.43</v>
      </c>
      <c r="D208" s="63">
        <f t="shared" si="11"/>
        <v>659.43</v>
      </c>
      <c r="E208" s="68"/>
      <c r="F208" s="69"/>
    </row>
    <row r="209" spans="1:6">
      <c r="A209" s="66"/>
      <c r="B209" s="71" t="s">
        <v>317</v>
      </c>
      <c r="C209" s="72">
        <f>C210+C216</f>
        <v>10539</v>
      </c>
      <c r="D209" s="63">
        <f t="shared" si="11"/>
        <v>10539</v>
      </c>
      <c r="E209" s="72"/>
      <c r="F209" s="69"/>
    </row>
    <row r="210" spans="1:6">
      <c r="A210" s="66">
        <v>230</v>
      </c>
      <c r="B210" s="73" t="s">
        <v>318</v>
      </c>
      <c r="C210" s="68">
        <f>SUM(C211:C213)</f>
        <v>10539</v>
      </c>
      <c r="D210" s="63">
        <f t="shared" si="11"/>
        <v>10539</v>
      </c>
      <c r="E210" s="68"/>
      <c r="F210" s="69"/>
    </row>
    <row r="211" spans="1:6">
      <c r="A211" s="66">
        <v>23002</v>
      </c>
      <c r="B211" s="73" t="s">
        <v>319</v>
      </c>
      <c r="C211" s="68"/>
      <c r="D211" s="63">
        <f t="shared" si="11"/>
        <v>0</v>
      </c>
      <c r="E211" s="68"/>
      <c r="F211" s="69"/>
    </row>
    <row r="212" spans="1:6">
      <c r="A212" s="74">
        <v>23003</v>
      </c>
      <c r="B212" s="75" t="s">
        <v>320</v>
      </c>
      <c r="C212" s="68"/>
      <c r="D212" s="63">
        <f t="shared" si="11"/>
        <v>0</v>
      </c>
      <c r="E212" s="68"/>
      <c r="F212" s="69"/>
    </row>
    <row r="213" spans="1:6">
      <c r="A213" s="76">
        <v>23006</v>
      </c>
      <c r="B213" s="75" t="s">
        <v>321</v>
      </c>
      <c r="C213" s="68">
        <v>10539</v>
      </c>
      <c r="D213" s="63">
        <f t="shared" si="11"/>
        <v>10539</v>
      </c>
      <c r="E213" s="68"/>
      <c r="F213" s="69"/>
    </row>
    <row r="214" spans="1:6">
      <c r="A214" s="76">
        <v>23009</v>
      </c>
      <c r="B214" s="75" t="s">
        <v>322</v>
      </c>
      <c r="C214" s="68"/>
      <c r="D214" s="63">
        <f t="shared" si="11"/>
        <v>0</v>
      </c>
      <c r="E214" s="68"/>
      <c r="F214" s="69"/>
    </row>
    <row r="215" spans="1:6">
      <c r="A215" s="76">
        <v>23015</v>
      </c>
      <c r="B215" s="75" t="s">
        <v>323</v>
      </c>
      <c r="C215" s="68"/>
      <c r="D215" s="63">
        <f t="shared" si="11"/>
        <v>0</v>
      </c>
      <c r="E215" s="68"/>
      <c r="F215" s="69"/>
    </row>
    <row r="216" spans="1:6">
      <c r="A216" s="76">
        <v>231</v>
      </c>
      <c r="B216" s="73" t="s">
        <v>324</v>
      </c>
      <c r="C216" s="68">
        <f>C217</f>
        <v>0</v>
      </c>
      <c r="D216" s="63">
        <f t="shared" si="11"/>
        <v>0</v>
      </c>
      <c r="E216" s="68"/>
      <c r="F216" s="69"/>
    </row>
    <row r="217" spans="1:6">
      <c r="A217" s="76">
        <v>23103</v>
      </c>
      <c r="B217" s="75" t="s">
        <v>325</v>
      </c>
      <c r="C217" s="68"/>
      <c r="D217" s="63">
        <f t="shared" si="11"/>
        <v>0</v>
      </c>
      <c r="E217" s="68"/>
      <c r="F217" s="69"/>
    </row>
    <row r="218" spans="1:6">
      <c r="A218" s="77"/>
      <c r="B218" s="78" t="s">
        <v>326</v>
      </c>
      <c r="C218" s="79">
        <f>C209+C5</f>
        <v>59471.5876</v>
      </c>
      <c r="D218" s="63">
        <f t="shared" si="11"/>
        <v>59471.5876</v>
      </c>
      <c r="E218" s="79"/>
      <c r="F218" s="69"/>
    </row>
  </sheetData>
  <mergeCells count="2">
    <mergeCell ref="A2:F2"/>
    <mergeCell ref="A3:F3"/>
  </mergeCells>
  <printOptions horizontalCentered="1"/>
  <pageMargins left="0.786805555555556" right="0.786805555555556" top="0.786805555555556" bottom="0.747916666666667" header="0.314583333333333" footer="0.511805555555556"/>
  <pageSetup paperSize="9" firstPageNumber="40" orientation="portrait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"/>
  <sheetViews>
    <sheetView workbookViewId="0">
      <selection activeCell="B9" sqref="B9"/>
    </sheetView>
  </sheetViews>
  <sheetFormatPr defaultColWidth="9" defaultRowHeight="15.75" outlineLevelCol="5"/>
  <cols>
    <col min="1" max="1" width="12.625" style="3" customWidth="1"/>
    <col min="2" max="2" width="37.625" style="3" customWidth="1"/>
    <col min="3" max="3" width="10.375" style="3" customWidth="1"/>
    <col min="4" max="4" width="8.5" style="3" customWidth="1"/>
    <col min="5" max="5" width="10.375" style="3" customWidth="1"/>
    <col min="6" max="6" width="6.625" style="3" customWidth="1"/>
    <col min="7" max="16384" width="9" style="3"/>
  </cols>
  <sheetData>
    <row r="1" ht="18.75" spans="1:2">
      <c r="A1" s="6" t="s">
        <v>327</v>
      </c>
      <c r="B1" s="34"/>
    </row>
    <row r="2" ht="30" customHeight="1" spans="1:6">
      <c r="A2" s="7" t="s">
        <v>328</v>
      </c>
      <c r="B2" s="8"/>
      <c r="C2" s="8"/>
      <c r="D2" s="8"/>
      <c r="E2" s="8"/>
      <c r="F2" s="8"/>
    </row>
    <row r="3" s="9" customFormat="1" ht="18" customHeight="1" spans="2:6">
      <c r="B3" s="35"/>
      <c r="C3" s="10" t="s">
        <v>329</v>
      </c>
      <c r="D3" s="10"/>
      <c r="E3" s="10"/>
      <c r="F3" s="10"/>
    </row>
    <row r="4" s="1" customFormat="1" ht="29" customHeight="1" spans="1:6">
      <c r="A4" s="11" t="s">
        <v>3</v>
      </c>
      <c r="B4" s="12" t="s">
        <v>330</v>
      </c>
      <c r="C4" s="14" t="s">
        <v>331</v>
      </c>
      <c r="D4" s="13" t="s">
        <v>6</v>
      </c>
      <c r="E4" s="13" t="s">
        <v>7</v>
      </c>
      <c r="F4" s="14" t="s">
        <v>332</v>
      </c>
    </row>
    <row r="5" s="2" customFormat="1" ht="20.1" customHeight="1" spans="1:6">
      <c r="A5" s="15"/>
      <c r="B5" s="16" t="s">
        <v>333</v>
      </c>
      <c r="C5" s="36"/>
      <c r="D5" s="36"/>
      <c r="E5" s="36"/>
      <c r="F5" s="37"/>
    </row>
    <row r="6" s="2" customFormat="1" ht="20.1" customHeight="1" spans="1:6">
      <c r="A6" s="15">
        <v>1030148</v>
      </c>
      <c r="B6" s="16" t="s">
        <v>334</v>
      </c>
      <c r="C6" s="36">
        <f>SUM(C7:C10)</f>
        <v>87242</v>
      </c>
      <c r="D6" s="36">
        <f>C6+E6</f>
        <v>9222.8719</v>
      </c>
      <c r="E6" s="36">
        <f>E7</f>
        <v>-78019.1281</v>
      </c>
      <c r="F6" s="37"/>
    </row>
    <row r="7" s="33" customFormat="1" ht="20.1" customHeight="1" spans="1:6">
      <c r="A7" s="38">
        <v>103014801</v>
      </c>
      <c r="B7" s="39" t="s">
        <v>335</v>
      </c>
      <c r="C7" s="40">
        <v>87242</v>
      </c>
      <c r="D7" s="40">
        <f>C7+E7</f>
        <v>9222.8719</v>
      </c>
      <c r="E7" s="40">
        <v>-78019.1281</v>
      </c>
      <c r="F7" s="41"/>
    </row>
    <row r="8" s="2" customFormat="1" ht="20.1" customHeight="1" spans="1:6">
      <c r="A8" s="15">
        <v>103014802</v>
      </c>
      <c r="B8" s="25" t="s">
        <v>336</v>
      </c>
      <c r="C8" s="36"/>
      <c r="D8" s="36"/>
      <c r="E8" s="36"/>
      <c r="F8" s="37"/>
    </row>
    <row r="9" s="2" customFormat="1" ht="20.1" customHeight="1" spans="1:6">
      <c r="A9" s="15">
        <v>103014898</v>
      </c>
      <c r="B9" s="25" t="s">
        <v>337</v>
      </c>
      <c r="C9" s="36"/>
      <c r="D9" s="36"/>
      <c r="E9" s="36"/>
      <c r="F9" s="37"/>
    </row>
    <row r="10" s="2" customFormat="1" ht="20.1" customHeight="1" spans="1:6">
      <c r="A10" s="15">
        <v>103014899</v>
      </c>
      <c r="B10" s="25" t="s">
        <v>338</v>
      </c>
      <c r="C10" s="36"/>
      <c r="D10" s="36"/>
      <c r="E10" s="36"/>
      <c r="F10" s="37"/>
    </row>
    <row r="11" s="2" customFormat="1" ht="20.1" customHeight="1" spans="1:6">
      <c r="A11" s="15">
        <v>1030180</v>
      </c>
      <c r="B11" s="16" t="s">
        <v>339</v>
      </c>
      <c r="C11" s="36"/>
      <c r="D11" s="36"/>
      <c r="E11" s="36"/>
      <c r="F11" s="37"/>
    </row>
    <row r="12" s="2" customFormat="1" ht="20.1" customHeight="1" spans="1:6">
      <c r="A12" s="15">
        <v>103018003</v>
      </c>
      <c r="B12" s="25" t="s">
        <v>340</v>
      </c>
      <c r="C12" s="36"/>
      <c r="D12" s="36"/>
      <c r="E12" s="36"/>
      <c r="F12" s="37"/>
    </row>
    <row r="13" s="2" customFormat="1" ht="20.1" customHeight="1" spans="1:6">
      <c r="A13" s="15">
        <v>103018004</v>
      </c>
      <c r="B13" s="25" t="s">
        <v>341</v>
      </c>
      <c r="C13" s="36"/>
      <c r="D13" s="36"/>
      <c r="E13" s="36"/>
      <c r="F13" s="37"/>
    </row>
    <row r="14" s="2" customFormat="1" ht="20.1" customHeight="1" spans="1:6">
      <c r="A14" s="15">
        <v>1030156</v>
      </c>
      <c r="B14" s="16" t="s">
        <v>342</v>
      </c>
      <c r="C14" s="36">
        <v>3970</v>
      </c>
      <c r="D14" s="36">
        <f>C14+E14</f>
        <v>1400</v>
      </c>
      <c r="E14" s="36">
        <v>-2570</v>
      </c>
      <c r="F14" s="37"/>
    </row>
    <row r="15" s="2" customFormat="1" ht="20.1" customHeight="1" spans="1:6">
      <c r="A15" s="15">
        <v>1300178</v>
      </c>
      <c r="B15" s="16" t="s">
        <v>343</v>
      </c>
      <c r="C15" s="36"/>
      <c r="D15" s="36"/>
      <c r="E15" s="36"/>
      <c r="F15" s="37"/>
    </row>
    <row r="16" s="2" customFormat="1" ht="20.1" customHeight="1" spans="1:6">
      <c r="A16" s="15">
        <v>1030199</v>
      </c>
      <c r="B16" s="16" t="s">
        <v>344</v>
      </c>
      <c r="C16" s="36"/>
      <c r="D16" s="36"/>
      <c r="E16" s="36"/>
      <c r="F16" s="37"/>
    </row>
    <row r="17" s="2" customFormat="1" ht="20.1" customHeight="1" spans="1:6">
      <c r="A17" s="15">
        <v>1031099</v>
      </c>
      <c r="B17" s="42" t="s">
        <v>345</v>
      </c>
      <c r="C17" s="36">
        <f>C18</f>
        <v>0</v>
      </c>
      <c r="D17" s="36"/>
      <c r="E17" s="36"/>
      <c r="F17" s="37"/>
    </row>
    <row r="18" s="2" customFormat="1" ht="30" customHeight="1" spans="1:6">
      <c r="A18" s="15">
        <v>103109998</v>
      </c>
      <c r="B18" s="42" t="s">
        <v>346</v>
      </c>
      <c r="C18" s="36"/>
      <c r="D18" s="36"/>
      <c r="E18" s="36"/>
      <c r="F18" s="37"/>
    </row>
    <row r="19" s="2" customFormat="1" ht="20.1" customHeight="1" spans="1:6">
      <c r="A19" s="15"/>
      <c r="B19" s="43" t="s">
        <v>347</v>
      </c>
      <c r="C19" s="44">
        <f>C5+C6+C11+C14+C15+C16+C17</f>
        <v>91212</v>
      </c>
      <c r="D19" s="44">
        <f>D6+D14</f>
        <v>10622.8719</v>
      </c>
      <c r="E19" s="44">
        <f>E6+E14</f>
        <v>-80589.1281</v>
      </c>
      <c r="F19" s="37"/>
    </row>
    <row r="20" s="2" customFormat="1" ht="20.1" customHeight="1" spans="1:6">
      <c r="A20" s="15"/>
      <c r="B20" s="43" t="s">
        <v>348</v>
      </c>
      <c r="C20" s="44">
        <f>C21+C31+C32+C34+C35</f>
        <v>30</v>
      </c>
      <c r="D20" s="44">
        <f>D21</f>
        <v>237</v>
      </c>
      <c r="E20" s="44">
        <f>E21</f>
        <v>207</v>
      </c>
      <c r="F20" s="37"/>
    </row>
    <row r="21" s="2" customFormat="1" ht="20.1" customHeight="1" spans="1:6">
      <c r="A21" s="45">
        <v>11004</v>
      </c>
      <c r="B21" s="46" t="s">
        <v>349</v>
      </c>
      <c r="C21" s="47">
        <f>SUM(C22:C30)</f>
        <v>30</v>
      </c>
      <c r="D21" s="47">
        <f>C21+E21</f>
        <v>237</v>
      </c>
      <c r="E21" s="47">
        <f>E24+E30</f>
        <v>207</v>
      </c>
      <c r="F21" s="48"/>
    </row>
    <row r="22" s="2" customFormat="1" ht="20.1" customHeight="1" spans="1:6">
      <c r="A22" s="45">
        <v>1100404</v>
      </c>
      <c r="B22" s="46" t="s">
        <v>350</v>
      </c>
      <c r="C22" s="47"/>
      <c r="D22" s="47"/>
      <c r="E22" s="47"/>
      <c r="F22" s="48"/>
    </row>
    <row r="23" s="2" customFormat="1" ht="20.1" customHeight="1" spans="1:6">
      <c r="A23" s="45">
        <v>1100405</v>
      </c>
      <c r="B23" s="49" t="s">
        <v>351</v>
      </c>
      <c r="C23" s="50"/>
      <c r="D23" s="50"/>
      <c r="E23" s="50"/>
      <c r="F23" s="48"/>
    </row>
    <row r="24" s="2" customFormat="1" ht="20.1" customHeight="1" spans="1:6">
      <c r="A24" s="45">
        <v>1100406</v>
      </c>
      <c r="B24" s="49" t="s">
        <v>352</v>
      </c>
      <c r="C24" s="50"/>
      <c r="D24" s="50">
        <f>C24+E24</f>
        <v>156</v>
      </c>
      <c r="E24" s="50">
        <v>156</v>
      </c>
      <c r="F24" s="48"/>
    </row>
    <row r="25" s="2" customFormat="1" ht="20.1" customHeight="1" spans="1:6">
      <c r="A25" s="45">
        <v>1100407</v>
      </c>
      <c r="B25" s="49" t="s">
        <v>353</v>
      </c>
      <c r="C25" s="50"/>
      <c r="D25" s="50"/>
      <c r="E25" s="50"/>
      <c r="F25" s="48"/>
    </row>
    <row r="26" s="2" customFormat="1" ht="20.1" customHeight="1" spans="1:6">
      <c r="A26" s="45">
        <v>1100408</v>
      </c>
      <c r="B26" s="49" t="s">
        <v>354</v>
      </c>
      <c r="C26" s="50"/>
      <c r="D26" s="50"/>
      <c r="E26" s="50"/>
      <c r="F26" s="48"/>
    </row>
    <row r="27" s="2" customFormat="1" ht="20.1" customHeight="1" spans="1:6">
      <c r="A27" s="45">
        <v>1100409</v>
      </c>
      <c r="B27" s="49" t="s">
        <v>355</v>
      </c>
      <c r="C27" s="50"/>
      <c r="D27" s="50"/>
      <c r="E27" s="50"/>
      <c r="F27" s="48"/>
    </row>
    <row r="28" s="2" customFormat="1" ht="20.1" customHeight="1" spans="1:6">
      <c r="A28" s="45">
        <v>1100410</v>
      </c>
      <c r="B28" s="51" t="s">
        <v>356</v>
      </c>
      <c r="C28" s="50"/>
      <c r="D28" s="50"/>
      <c r="E28" s="50"/>
      <c r="F28" s="48"/>
    </row>
    <row r="29" s="2" customFormat="1" ht="20.1" customHeight="1" spans="1:6">
      <c r="A29" s="45">
        <v>1100411</v>
      </c>
      <c r="B29" s="49" t="s">
        <v>357</v>
      </c>
      <c r="C29" s="50"/>
      <c r="D29" s="50"/>
      <c r="E29" s="50"/>
      <c r="F29" s="48"/>
    </row>
    <row r="30" s="2" customFormat="1" ht="20.1" customHeight="1" spans="1:6">
      <c r="A30" s="45">
        <v>1100499</v>
      </c>
      <c r="B30" s="49" t="s">
        <v>358</v>
      </c>
      <c r="C30" s="50">
        <v>30</v>
      </c>
      <c r="D30" s="50">
        <f>C30+E30</f>
        <v>81</v>
      </c>
      <c r="E30" s="50">
        <v>51</v>
      </c>
      <c r="F30" s="48"/>
    </row>
    <row r="31" s="2" customFormat="1" ht="20.1" customHeight="1" spans="1:6">
      <c r="A31" s="15">
        <v>11006</v>
      </c>
      <c r="B31" s="30" t="s">
        <v>359</v>
      </c>
      <c r="C31" s="36"/>
      <c r="D31" s="36"/>
      <c r="E31" s="36"/>
      <c r="F31" s="37"/>
    </row>
    <row r="32" s="2" customFormat="1" ht="15" spans="1:6">
      <c r="A32" s="15">
        <v>11008</v>
      </c>
      <c r="B32" s="30" t="s">
        <v>360</v>
      </c>
      <c r="C32" s="36">
        <f>C33</f>
        <v>0</v>
      </c>
      <c r="D32" s="36"/>
      <c r="E32" s="36"/>
      <c r="F32" s="37"/>
    </row>
    <row r="33" s="2" customFormat="1" ht="15" spans="1:6">
      <c r="A33" s="15">
        <v>1100802</v>
      </c>
      <c r="B33" s="25" t="s">
        <v>361</v>
      </c>
      <c r="C33" s="36"/>
      <c r="D33" s="36"/>
      <c r="E33" s="36"/>
      <c r="F33" s="37"/>
    </row>
    <row r="34" s="2" customFormat="1" ht="15" spans="1:6">
      <c r="A34" s="15">
        <v>11009</v>
      </c>
      <c r="B34" s="30" t="s">
        <v>362</v>
      </c>
      <c r="C34" s="36"/>
      <c r="D34" s="36"/>
      <c r="E34" s="36"/>
      <c r="F34" s="37"/>
    </row>
    <row r="35" s="2" customFormat="1" ht="20.1" customHeight="1" spans="1:6">
      <c r="A35" s="15">
        <v>11011</v>
      </c>
      <c r="B35" s="30" t="s">
        <v>363</v>
      </c>
      <c r="C35" s="36">
        <f>C36</f>
        <v>0</v>
      </c>
      <c r="D35" s="36"/>
      <c r="E35" s="36"/>
      <c r="F35" s="37"/>
    </row>
    <row r="36" s="2" customFormat="1" ht="20.1" customHeight="1" spans="1:6">
      <c r="A36" s="15">
        <v>1101102</v>
      </c>
      <c r="B36" s="30" t="s">
        <v>364</v>
      </c>
      <c r="C36" s="36">
        <f>SUM(C37:C41)</f>
        <v>0</v>
      </c>
      <c r="D36" s="36"/>
      <c r="E36" s="36"/>
      <c r="F36" s="37"/>
    </row>
    <row r="37" s="2" customFormat="1" ht="20.1" customHeight="1" spans="1:6">
      <c r="A37" s="15">
        <v>110110211</v>
      </c>
      <c r="B37" s="21" t="s">
        <v>365</v>
      </c>
      <c r="C37" s="36"/>
      <c r="D37" s="36"/>
      <c r="E37" s="36"/>
      <c r="F37" s="37"/>
    </row>
    <row r="38" s="2" customFormat="1" ht="20.1" customHeight="1" spans="1:6">
      <c r="A38" s="15">
        <v>110110231</v>
      </c>
      <c r="B38" s="21" t="s">
        <v>366</v>
      </c>
      <c r="C38" s="36"/>
      <c r="D38" s="36"/>
      <c r="E38" s="36"/>
      <c r="F38" s="37"/>
    </row>
    <row r="39" s="2" customFormat="1" ht="15" spans="1:6">
      <c r="A39" s="15">
        <v>110110233</v>
      </c>
      <c r="B39" s="24" t="s">
        <v>367</v>
      </c>
      <c r="C39" s="36"/>
      <c r="D39" s="36"/>
      <c r="E39" s="36"/>
      <c r="F39" s="37"/>
    </row>
    <row r="40" s="2" customFormat="1" ht="27" spans="1:6">
      <c r="A40" s="15">
        <v>110110298</v>
      </c>
      <c r="B40" s="24" t="s">
        <v>368</v>
      </c>
      <c r="C40" s="36"/>
      <c r="D40" s="36"/>
      <c r="E40" s="36"/>
      <c r="F40" s="37"/>
    </row>
    <row r="41" s="2" customFormat="1" ht="15" spans="1:6">
      <c r="A41" s="15">
        <v>110110299</v>
      </c>
      <c r="B41" s="24" t="s">
        <v>369</v>
      </c>
      <c r="C41" s="36"/>
      <c r="D41" s="36"/>
      <c r="E41" s="36"/>
      <c r="F41" s="37"/>
    </row>
    <row r="42" s="2" customFormat="1" ht="15" spans="1:6">
      <c r="A42" s="15"/>
      <c r="B42" s="31" t="s">
        <v>370</v>
      </c>
      <c r="C42" s="44">
        <f>C19+C20</f>
        <v>91242</v>
      </c>
      <c r="D42" s="44">
        <f>D19+D20</f>
        <v>10859.8719</v>
      </c>
      <c r="E42" s="44">
        <f>E19+E20</f>
        <v>-80382.1281</v>
      </c>
      <c r="F42" s="37"/>
    </row>
    <row r="43" s="2" customFormat="1" ht="15"/>
    <row r="44" s="2" customFormat="1" ht="15"/>
    <row r="45" s="2" customFormat="1" ht="15"/>
    <row r="46" s="2" customFormat="1" ht="15"/>
    <row r="47" s="2" customFormat="1" ht="15"/>
    <row r="48" s="2" customFormat="1" ht="15"/>
    <row r="49" s="2" customFormat="1" ht="15"/>
    <row r="50" s="2" customFormat="1" ht="15"/>
    <row r="51" s="2" customFormat="1" ht="15"/>
    <row r="52" s="2" customFormat="1" ht="15"/>
    <row r="53" s="2" customFormat="1" ht="15"/>
    <row r="54" s="2" customFormat="1" ht="15"/>
    <row r="55" s="2" customFormat="1" ht="15"/>
    <row r="56" s="2" customFormat="1" ht="15"/>
    <row r="57" s="2" customFormat="1" ht="15"/>
    <row r="58" s="2" customFormat="1" ht="15"/>
    <row r="59" s="2" customFormat="1" ht="15"/>
    <row r="60" s="2" customFormat="1" ht="15"/>
    <row r="61" s="2" customFormat="1" ht="15"/>
    <row r="62" s="2" customFormat="1" ht="15"/>
    <row r="63" s="2" customFormat="1" ht="15"/>
    <row r="64" s="2" customFormat="1" ht="15"/>
    <row r="65" s="2" customFormat="1" ht="15"/>
    <row r="66" s="2" customFormat="1" ht="15"/>
    <row r="67" s="2" customFormat="1" ht="15"/>
    <row r="68" s="2" customFormat="1" ht="15"/>
    <row r="69" s="2" customFormat="1" ht="15"/>
    <row r="70" s="2" customFormat="1" ht="15"/>
    <row r="71" s="2" customFormat="1" ht="15"/>
    <row r="72" s="2" customFormat="1" ht="15"/>
    <row r="73" s="2" customFormat="1" ht="15"/>
    <row r="74" s="2" customFormat="1" ht="15"/>
    <row r="75" s="2" customFormat="1" ht="15"/>
    <row r="76" s="2" customFormat="1" ht="15"/>
    <row r="77" s="2" customFormat="1" ht="15"/>
    <row r="78" s="2" customFormat="1" ht="15"/>
    <row r="79" s="2" customFormat="1" ht="15"/>
    <row r="80" s="2" customFormat="1" ht="15"/>
    <row r="81" s="2" customFormat="1" ht="15"/>
    <row r="82" s="2" customFormat="1" ht="15"/>
    <row r="83" s="2" customFormat="1" ht="15"/>
    <row r="84" s="2" customFormat="1" ht="15"/>
    <row r="85" s="2" customFormat="1" ht="15"/>
    <row r="86" s="2" customFormat="1" ht="15"/>
    <row r="87" s="2" customFormat="1" ht="15"/>
    <row r="88" s="2" customFormat="1" ht="15"/>
    <row r="89" s="2" customFormat="1" ht="15"/>
    <row r="90" s="2" customFormat="1" ht="15"/>
    <row r="91" s="2" customFormat="1" ht="15"/>
    <row r="92" s="2" customFormat="1" ht="15"/>
    <row r="93" s="2" customFormat="1" ht="15"/>
    <row r="94" s="2" customFormat="1" ht="15"/>
    <row r="95" s="2" customFormat="1" ht="15"/>
    <row r="96" s="2" customFormat="1" ht="15"/>
    <row r="97" s="2" customFormat="1" ht="15"/>
    <row r="98" s="2" customFormat="1" ht="15"/>
    <row r="99" s="2" customFormat="1" ht="15"/>
    <row r="100" s="2" customFormat="1" ht="15"/>
    <row r="101" s="2" customFormat="1" ht="15"/>
    <row r="102" s="2" customFormat="1" ht="15"/>
    <row r="103" s="2" customFormat="1" ht="15"/>
    <row r="104" s="2" customFormat="1" ht="15"/>
    <row r="105" s="2" customFormat="1" ht="15"/>
    <row r="106" s="2" customFormat="1" ht="15"/>
    <row r="107" s="2" customFormat="1" ht="15"/>
    <row r="108" s="2" customFormat="1" ht="15"/>
    <row r="109" s="2" customFormat="1" ht="15"/>
    <row r="110" s="2" customFormat="1" ht="15"/>
    <row r="111" s="2" customFormat="1" ht="15"/>
    <row r="112" s="2" customFormat="1" ht="15"/>
    <row r="113" s="2" customFormat="1" ht="15"/>
    <row r="114" s="2" customFormat="1" ht="15"/>
    <row r="115" s="2" customFormat="1" ht="15"/>
    <row r="116" s="2" customFormat="1" ht="15"/>
    <row r="117" s="2" customFormat="1" ht="15"/>
    <row r="118" s="2" customFormat="1" ht="15"/>
  </sheetData>
  <mergeCells count="1">
    <mergeCell ref="A2:F2"/>
  </mergeCells>
  <printOptions horizontalCentered="1"/>
  <pageMargins left="0.786805555555556" right="0.786805555555556" top="0.944444444444444" bottom="0.747916666666667" header="0.314583333333333" footer="0.511805555555556"/>
  <pageSetup paperSize="9" firstPageNumber="59" orientation="portrait" useFirstPageNumber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abSelected="1" topLeftCell="A32" workbookViewId="0">
      <selection activeCell="B52" sqref="B52"/>
    </sheetView>
  </sheetViews>
  <sheetFormatPr defaultColWidth="9" defaultRowHeight="15.75" outlineLevelCol="5"/>
  <cols>
    <col min="1" max="1" width="7.125" style="3" customWidth="1"/>
    <col min="2" max="2" width="42.375" style="3" customWidth="1"/>
    <col min="3" max="3" width="9.125" style="4" customWidth="1"/>
    <col min="4" max="4" width="9" style="4" customWidth="1"/>
    <col min="5" max="5" width="10.75" style="4" customWidth="1"/>
    <col min="6" max="6" width="8.75" style="5" customWidth="1"/>
    <col min="7" max="16384" width="9" style="3"/>
  </cols>
  <sheetData>
    <row r="1" ht="18" customHeight="1" spans="1:1">
      <c r="A1" s="6" t="s">
        <v>371</v>
      </c>
    </row>
    <row r="2" ht="30.75" customHeight="1" spans="1:6">
      <c r="A2" s="7" t="s">
        <v>372</v>
      </c>
      <c r="B2" s="8"/>
      <c r="C2" s="8"/>
      <c r="D2" s="8"/>
      <c r="E2" s="8"/>
      <c r="F2" s="8"/>
    </row>
    <row r="3" ht="12" customHeight="1" spans="2:6">
      <c r="B3" s="9"/>
      <c r="C3" s="10" t="s">
        <v>373</v>
      </c>
      <c r="D3" s="10"/>
      <c r="E3" s="10"/>
      <c r="F3" s="10"/>
    </row>
    <row r="4" s="1" customFormat="1" ht="29" customHeight="1" spans="1:6">
      <c r="A4" s="11" t="s">
        <v>3</v>
      </c>
      <c r="B4" s="12" t="s">
        <v>374</v>
      </c>
      <c r="C4" s="12" t="s">
        <v>331</v>
      </c>
      <c r="D4" s="13" t="s">
        <v>6</v>
      </c>
      <c r="E4" s="13" t="s">
        <v>7</v>
      </c>
      <c r="F4" s="14" t="s">
        <v>332</v>
      </c>
    </row>
    <row r="5" s="2" customFormat="1" ht="20.1" customHeight="1" spans="1:6">
      <c r="A5" s="15">
        <v>208</v>
      </c>
      <c r="B5" s="16" t="s">
        <v>375</v>
      </c>
      <c r="C5" s="17">
        <f>C6</f>
        <v>0</v>
      </c>
      <c r="D5" s="17">
        <v>156</v>
      </c>
      <c r="E5" s="17">
        <v>156</v>
      </c>
      <c r="F5" s="18"/>
    </row>
    <row r="6" s="2" customFormat="1" ht="20.1" customHeight="1" spans="1:6">
      <c r="A6" s="15">
        <v>20822</v>
      </c>
      <c r="B6" s="19" t="s">
        <v>376</v>
      </c>
      <c r="C6" s="17">
        <f>SUM(C7:C9)</f>
        <v>0</v>
      </c>
      <c r="D6" s="17"/>
      <c r="E6" s="17"/>
      <c r="F6" s="18"/>
    </row>
    <row r="7" s="2" customFormat="1" ht="20.1" customHeight="1" spans="1:6">
      <c r="A7" s="15">
        <v>2082201</v>
      </c>
      <c r="B7" s="20" t="s">
        <v>377</v>
      </c>
      <c r="C7" s="17"/>
      <c r="D7" s="17">
        <v>156</v>
      </c>
      <c r="E7" s="17">
        <v>156</v>
      </c>
      <c r="F7" s="18"/>
    </row>
    <row r="8" s="2" customFormat="1" ht="20.1" customHeight="1" spans="1:6">
      <c r="A8" s="15">
        <v>2082202</v>
      </c>
      <c r="B8" s="20" t="s">
        <v>378</v>
      </c>
      <c r="C8" s="17"/>
      <c r="D8" s="17"/>
      <c r="E8" s="17"/>
      <c r="F8" s="18"/>
    </row>
    <row r="9" s="2" customFormat="1" ht="20.1" customHeight="1" spans="1:6">
      <c r="A9" s="15">
        <v>2082299</v>
      </c>
      <c r="B9" s="20" t="s">
        <v>379</v>
      </c>
      <c r="C9" s="17"/>
      <c r="D9" s="17"/>
      <c r="E9" s="17"/>
      <c r="F9" s="18"/>
    </row>
    <row r="10" s="2" customFormat="1" ht="20.1" customHeight="1" spans="1:6">
      <c r="A10" s="15">
        <v>212</v>
      </c>
      <c r="B10" s="16" t="s">
        <v>380</v>
      </c>
      <c r="C10" s="17">
        <f>C11+C26+C27+C31+C34+C22</f>
        <v>83070.28</v>
      </c>
      <c r="D10" s="17">
        <f>C10+E10</f>
        <v>9738.28</v>
      </c>
      <c r="E10" s="17">
        <f>E11+E27</f>
        <v>-73332</v>
      </c>
      <c r="F10" s="18"/>
    </row>
    <row r="11" s="2" customFormat="1" ht="20.1" customHeight="1" spans="1:6">
      <c r="A11" s="15">
        <v>21208</v>
      </c>
      <c r="B11" s="16" t="s">
        <v>381</v>
      </c>
      <c r="C11" s="17">
        <f>SUM(C12:C21)</f>
        <v>79100.28</v>
      </c>
      <c r="D11" s="17">
        <f>C11+E11</f>
        <v>8338.28</v>
      </c>
      <c r="E11" s="17">
        <f>E13+E15+E16+E21</f>
        <v>-70762</v>
      </c>
      <c r="F11" s="18"/>
    </row>
    <row r="12" s="2" customFormat="1" ht="20.1" customHeight="1" spans="1:6">
      <c r="A12" s="15">
        <v>2120801</v>
      </c>
      <c r="B12" s="21" t="s">
        <v>382</v>
      </c>
      <c r="C12" s="17">
        <v>3286</v>
      </c>
      <c r="D12" s="17">
        <f t="shared" ref="D12:D21" si="0">C12+E12</f>
        <v>3286</v>
      </c>
      <c r="E12" s="17"/>
      <c r="F12" s="18"/>
    </row>
    <row r="13" s="2" customFormat="1" ht="20.1" customHeight="1" spans="1:6">
      <c r="A13" s="15">
        <v>2120802</v>
      </c>
      <c r="B13" s="21" t="s">
        <v>383</v>
      </c>
      <c r="C13" s="17">
        <v>14580</v>
      </c>
      <c r="D13" s="17">
        <f t="shared" si="0"/>
        <v>0</v>
      </c>
      <c r="E13" s="17">
        <v>-14580</v>
      </c>
      <c r="F13" s="18"/>
    </row>
    <row r="14" s="2" customFormat="1" ht="20.1" customHeight="1" spans="1:6">
      <c r="A14" s="15">
        <v>2120803</v>
      </c>
      <c r="B14" s="21" t="s">
        <v>384</v>
      </c>
      <c r="C14" s="17"/>
      <c r="D14" s="17">
        <f t="shared" si="0"/>
        <v>0</v>
      </c>
      <c r="E14" s="17"/>
      <c r="F14" s="18"/>
    </row>
    <row r="15" s="2" customFormat="1" ht="20.1" customHeight="1" spans="1:6">
      <c r="A15" s="15">
        <v>2120804</v>
      </c>
      <c r="B15" s="21" t="s">
        <v>385</v>
      </c>
      <c r="C15" s="17">
        <v>23910.28</v>
      </c>
      <c r="D15" s="17">
        <f t="shared" si="0"/>
        <v>0.279999999998836</v>
      </c>
      <c r="E15" s="17">
        <v>-23910</v>
      </c>
      <c r="F15" s="18"/>
    </row>
    <row r="16" s="2" customFormat="1" ht="20.1" customHeight="1" spans="1:6">
      <c r="A16" s="15">
        <v>2120805</v>
      </c>
      <c r="B16" s="21" t="s">
        <v>386</v>
      </c>
      <c r="C16" s="17">
        <v>8010</v>
      </c>
      <c r="D16" s="17">
        <f t="shared" si="0"/>
        <v>0</v>
      </c>
      <c r="E16" s="17">
        <v>-8010</v>
      </c>
      <c r="F16" s="18"/>
    </row>
    <row r="17" s="2" customFormat="1" ht="20.1" customHeight="1" spans="1:6">
      <c r="A17" s="15">
        <v>2120806</v>
      </c>
      <c r="B17" s="21" t="s">
        <v>387</v>
      </c>
      <c r="C17" s="17"/>
      <c r="D17" s="17">
        <f t="shared" si="0"/>
        <v>0</v>
      </c>
      <c r="E17" s="17"/>
      <c r="F17" s="18"/>
    </row>
    <row r="18" s="2" customFormat="1" ht="20.1" customHeight="1" spans="1:6">
      <c r="A18" s="15">
        <v>2120807</v>
      </c>
      <c r="B18" s="21" t="s">
        <v>388</v>
      </c>
      <c r="C18" s="17"/>
      <c r="D18" s="17">
        <f t="shared" si="0"/>
        <v>0</v>
      </c>
      <c r="E18" s="17"/>
      <c r="F18" s="18"/>
    </row>
    <row r="19" s="2" customFormat="1" ht="20.1" customHeight="1" spans="1:6">
      <c r="A19" s="15">
        <v>2120810</v>
      </c>
      <c r="B19" s="21" t="s">
        <v>389</v>
      </c>
      <c r="C19" s="17"/>
      <c r="D19" s="17">
        <f t="shared" si="0"/>
        <v>0</v>
      </c>
      <c r="E19" s="17"/>
      <c r="F19" s="18"/>
    </row>
    <row r="20" s="2" customFormat="1" ht="20.1" customHeight="1" spans="1:6">
      <c r="A20" s="15">
        <v>2120811</v>
      </c>
      <c r="B20" s="22" t="s">
        <v>390</v>
      </c>
      <c r="C20" s="17"/>
      <c r="D20" s="17">
        <f t="shared" si="0"/>
        <v>0</v>
      </c>
      <c r="E20" s="17"/>
      <c r="F20" s="18"/>
    </row>
    <row r="21" s="2" customFormat="1" ht="20.1" customHeight="1" spans="1:6">
      <c r="A21" s="15">
        <v>2120899</v>
      </c>
      <c r="B21" s="21" t="s">
        <v>391</v>
      </c>
      <c r="C21" s="17">
        <v>29314</v>
      </c>
      <c r="D21" s="17">
        <f t="shared" si="0"/>
        <v>5052</v>
      </c>
      <c r="E21" s="17">
        <v>-24262</v>
      </c>
      <c r="F21" s="18"/>
    </row>
    <row r="22" s="2" customFormat="1" ht="20.1" customHeight="1" spans="1:6">
      <c r="A22" s="15">
        <v>21210</v>
      </c>
      <c r="B22" s="21" t="s">
        <v>392</v>
      </c>
      <c r="C22" s="17">
        <f>SUM(C23:C25)</f>
        <v>0</v>
      </c>
      <c r="D22" s="17"/>
      <c r="E22" s="17"/>
      <c r="F22" s="18"/>
    </row>
    <row r="23" s="2" customFormat="1" ht="20.1" customHeight="1" spans="1:6">
      <c r="A23" s="15">
        <v>2121001</v>
      </c>
      <c r="B23" s="21" t="s">
        <v>382</v>
      </c>
      <c r="C23" s="17"/>
      <c r="D23" s="17"/>
      <c r="E23" s="17"/>
      <c r="F23" s="18"/>
    </row>
    <row r="24" s="2" customFormat="1" ht="20.1" customHeight="1" spans="1:6">
      <c r="A24" s="15">
        <v>2121002</v>
      </c>
      <c r="B24" s="21" t="s">
        <v>383</v>
      </c>
      <c r="C24" s="17"/>
      <c r="D24" s="17"/>
      <c r="E24" s="17"/>
      <c r="F24" s="18"/>
    </row>
    <row r="25" s="2" customFormat="1" ht="20.1" customHeight="1" spans="1:6">
      <c r="A25" s="15">
        <v>2121099</v>
      </c>
      <c r="B25" s="21" t="s">
        <v>393</v>
      </c>
      <c r="C25" s="17"/>
      <c r="D25" s="17"/>
      <c r="E25" s="17"/>
      <c r="F25" s="18"/>
    </row>
    <row r="26" s="2" customFormat="1" ht="20.1" customHeight="1" spans="1:6">
      <c r="A26" s="15">
        <v>21211</v>
      </c>
      <c r="B26" s="16" t="s">
        <v>394</v>
      </c>
      <c r="C26" s="17"/>
      <c r="D26" s="17"/>
      <c r="E26" s="17"/>
      <c r="F26" s="18"/>
    </row>
    <row r="27" s="2" customFormat="1" ht="20.1" customHeight="1" spans="1:6">
      <c r="A27" s="15">
        <v>21213</v>
      </c>
      <c r="B27" s="16" t="s">
        <v>395</v>
      </c>
      <c r="C27" s="17">
        <f>SUM(C28:C30)</f>
        <v>3970</v>
      </c>
      <c r="D27" s="17">
        <f>C27+E27</f>
        <v>1400</v>
      </c>
      <c r="E27" s="17">
        <v>-2570</v>
      </c>
      <c r="F27" s="18"/>
    </row>
    <row r="28" s="2" customFormat="1" ht="20.1" customHeight="1" spans="1:6">
      <c r="A28" s="15">
        <v>2121301</v>
      </c>
      <c r="B28" s="21" t="s">
        <v>396</v>
      </c>
      <c r="C28" s="17">
        <v>280</v>
      </c>
      <c r="D28" s="17">
        <f>C28+E28</f>
        <v>210</v>
      </c>
      <c r="E28" s="17">
        <v>-70</v>
      </c>
      <c r="F28" s="18"/>
    </row>
    <row r="29" s="2" customFormat="1" ht="20.1" customHeight="1" spans="1:6">
      <c r="A29" s="15">
        <v>2121302</v>
      </c>
      <c r="B29" s="21" t="s">
        <v>397</v>
      </c>
      <c r="C29" s="17">
        <v>3590</v>
      </c>
      <c r="D29" s="17">
        <f>C29+E29</f>
        <v>1170</v>
      </c>
      <c r="E29" s="17">
        <v>-2420</v>
      </c>
      <c r="F29" s="18"/>
    </row>
    <row r="30" s="2" customFormat="1" ht="20.1" customHeight="1" spans="1:6">
      <c r="A30" s="15">
        <v>2121399</v>
      </c>
      <c r="B30" s="21" t="s">
        <v>398</v>
      </c>
      <c r="C30" s="17">
        <v>100</v>
      </c>
      <c r="D30" s="17">
        <v>20</v>
      </c>
      <c r="E30" s="17">
        <v>-80</v>
      </c>
      <c r="F30" s="18"/>
    </row>
    <row r="31" s="2" customFormat="1" ht="20.1" customHeight="1" spans="1:6">
      <c r="A31" s="15">
        <v>21214</v>
      </c>
      <c r="B31" s="16" t="s">
        <v>399</v>
      </c>
      <c r="C31" s="17">
        <f>SUM(C32:C33)</f>
        <v>0</v>
      </c>
      <c r="D31" s="17"/>
      <c r="E31" s="17"/>
      <c r="F31" s="18"/>
    </row>
    <row r="32" s="2" customFormat="1" ht="20.1" customHeight="1" spans="1:6">
      <c r="A32" s="15">
        <v>2121401</v>
      </c>
      <c r="B32" s="21" t="s">
        <v>400</v>
      </c>
      <c r="C32" s="17"/>
      <c r="D32" s="17"/>
      <c r="E32" s="17"/>
      <c r="F32" s="18"/>
    </row>
    <row r="33" s="2" customFormat="1" ht="20.1" customHeight="1" spans="1:6">
      <c r="A33" s="15">
        <v>2121499</v>
      </c>
      <c r="B33" s="20" t="s">
        <v>401</v>
      </c>
      <c r="C33" s="17"/>
      <c r="D33" s="17"/>
      <c r="E33" s="17"/>
      <c r="F33" s="18"/>
    </row>
    <row r="34" s="2" customFormat="1" ht="20.1" customHeight="1" spans="1:6">
      <c r="A34" s="15">
        <v>21216</v>
      </c>
      <c r="B34" s="23" t="s">
        <v>402</v>
      </c>
      <c r="C34" s="17">
        <f t="shared" ref="C34:C37" si="1">C35</f>
        <v>0</v>
      </c>
      <c r="D34" s="17"/>
      <c r="E34" s="17"/>
      <c r="F34" s="18"/>
    </row>
    <row r="35" s="2" customFormat="1" ht="20.1" customHeight="1" spans="1:6">
      <c r="A35" s="15">
        <v>2121699</v>
      </c>
      <c r="B35" s="23" t="s">
        <v>403</v>
      </c>
      <c r="C35" s="17"/>
      <c r="D35" s="17"/>
      <c r="E35" s="17"/>
      <c r="F35" s="18"/>
    </row>
    <row r="36" s="2" customFormat="1" ht="20.1" customHeight="1" spans="1:6">
      <c r="A36" s="15">
        <v>214</v>
      </c>
      <c r="B36" s="19" t="s">
        <v>404</v>
      </c>
      <c r="C36" s="17">
        <f t="shared" si="1"/>
        <v>0</v>
      </c>
      <c r="D36" s="17"/>
      <c r="E36" s="17"/>
      <c r="F36" s="18"/>
    </row>
    <row r="37" s="2" customFormat="1" ht="20.1" customHeight="1" spans="1:6">
      <c r="A37" s="15">
        <v>21462</v>
      </c>
      <c r="B37" s="15" t="s">
        <v>405</v>
      </c>
      <c r="C37" s="17">
        <f t="shared" si="1"/>
        <v>0</v>
      </c>
      <c r="D37" s="17"/>
      <c r="E37" s="17"/>
      <c r="F37" s="18"/>
    </row>
    <row r="38" s="2" customFormat="1" ht="20.1" customHeight="1" spans="1:6">
      <c r="A38" s="15">
        <v>2146299</v>
      </c>
      <c r="B38" s="21" t="s">
        <v>406</v>
      </c>
      <c r="C38" s="17"/>
      <c r="D38" s="17"/>
      <c r="E38" s="17"/>
      <c r="F38" s="18"/>
    </row>
    <row r="39" s="2" customFormat="1" ht="20.1" customHeight="1" spans="1:6">
      <c r="A39" s="15">
        <v>215</v>
      </c>
      <c r="B39" s="20" t="s">
        <v>407</v>
      </c>
      <c r="C39" s="17">
        <f t="shared" ref="C39:C43" si="2">C40</f>
        <v>0</v>
      </c>
      <c r="D39" s="17"/>
      <c r="E39" s="17"/>
      <c r="F39" s="18"/>
    </row>
    <row r="40" s="2" customFormat="1" ht="20.1" customHeight="1" spans="1:6">
      <c r="A40" s="15">
        <v>21562</v>
      </c>
      <c r="B40" s="15" t="s">
        <v>408</v>
      </c>
      <c r="C40" s="17">
        <v>0</v>
      </c>
      <c r="D40" s="17"/>
      <c r="E40" s="17"/>
      <c r="F40" s="18"/>
    </row>
    <row r="41" s="2" customFormat="1" ht="20.1" customHeight="1" spans="1:6">
      <c r="A41" s="15">
        <v>2156202</v>
      </c>
      <c r="B41" s="21" t="s">
        <v>409</v>
      </c>
      <c r="C41" s="17"/>
      <c r="D41" s="17"/>
      <c r="E41" s="17"/>
      <c r="F41" s="18"/>
    </row>
    <row r="42" s="2" customFormat="1" ht="20.1" customHeight="1" spans="1:6">
      <c r="A42" s="15">
        <v>216</v>
      </c>
      <c r="B42" s="19" t="s">
        <v>410</v>
      </c>
      <c r="C42" s="17">
        <f t="shared" si="2"/>
        <v>0</v>
      </c>
      <c r="D42" s="17"/>
      <c r="E42" s="17"/>
      <c r="F42" s="18"/>
    </row>
    <row r="43" s="2" customFormat="1" ht="20.1" customHeight="1" spans="1:6">
      <c r="A43" s="15">
        <v>21660</v>
      </c>
      <c r="B43" s="15" t="s">
        <v>411</v>
      </c>
      <c r="C43" s="17">
        <f t="shared" si="2"/>
        <v>0</v>
      </c>
      <c r="D43" s="17"/>
      <c r="E43" s="17"/>
      <c r="F43" s="18"/>
    </row>
    <row r="44" s="2" customFormat="1" ht="20.1" customHeight="1" spans="1:6">
      <c r="A44" s="15">
        <v>2166004</v>
      </c>
      <c r="B44" s="21" t="s">
        <v>412</v>
      </c>
      <c r="C44" s="17"/>
      <c r="D44" s="17"/>
      <c r="E44" s="17"/>
      <c r="F44" s="18"/>
    </row>
    <row r="45" s="2" customFormat="1" ht="20.1" customHeight="1" spans="1:6">
      <c r="A45" s="15">
        <v>229</v>
      </c>
      <c r="B45" s="19" t="s">
        <v>413</v>
      </c>
      <c r="C45" s="17">
        <f>C49+C46</f>
        <v>30</v>
      </c>
      <c r="D45" s="17">
        <v>81</v>
      </c>
      <c r="E45" s="17">
        <v>51</v>
      </c>
      <c r="F45" s="18"/>
    </row>
    <row r="46" s="2" customFormat="1" ht="20.1" customHeight="1" spans="1:6">
      <c r="A46" s="15">
        <v>22904</v>
      </c>
      <c r="B46" s="19" t="s">
        <v>414</v>
      </c>
      <c r="C46" s="17">
        <f>SUM(C47:C48)</f>
        <v>0</v>
      </c>
      <c r="D46" s="17"/>
      <c r="E46" s="17"/>
      <c r="F46" s="18"/>
    </row>
    <row r="47" s="2" customFormat="1" ht="20.1" customHeight="1" spans="1:6">
      <c r="A47" s="15">
        <v>2290401</v>
      </c>
      <c r="B47" s="20" t="s">
        <v>415</v>
      </c>
      <c r="C47" s="17"/>
      <c r="D47" s="17"/>
      <c r="E47" s="17"/>
      <c r="F47" s="18"/>
    </row>
    <row r="48" s="2" customFormat="1" ht="20.1" customHeight="1" spans="1:6">
      <c r="A48" s="15">
        <v>2290402</v>
      </c>
      <c r="B48" s="23" t="s">
        <v>416</v>
      </c>
      <c r="C48" s="17"/>
      <c r="D48" s="17"/>
      <c r="E48" s="17"/>
      <c r="F48" s="18"/>
    </row>
    <row r="49" s="2" customFormat="1" ht="20.1" customHeight="1" spans="1:6">
      <c r="A49" s="15">
        <v>22960</v>
      </c>
      <c r="B49" s="15" t="s">
        <v>417</v>
      </c>
      <c r="C49" s="17">
        <f>SUM(C50:C54)</f>
        <v>30</v>
      </c>
      <c r="D49" s="17">
        <v>81</v>
      </c>
      <c r="E49" s="17">
        <v>51</v>
      </c>
      <c r="F49" s="18"/>
    </row>
    <row r="50" s="2" customFormat="1" ht="20.1" customHeight="1" spans="1:6">
      <c r="A50" s="15">
        <v>2296002</v>
      </c>
      <c r="B50" s="22" t="s">
        <v>418</v>
      </c>
      <c r="C50" s="17"/>
      <c r="D50" s="17">
        <v>20</v>
      </c>
      <c r="E50" s="17">
        <v>20</v>
      </c>
      <c r="F50" s="18"/>
    </row>
    <row r="51" s="2" customFormat="1" ht="20.1" customHeight="1" spans="1:6">
      <c r="A51" s="15">
        <v>2296003</v>
      </c>
      <c r="B51" s="21" t="s">
        <v>419</v>
      </c>
      <c r="C51" s="17"/>
      <c r="D51" s="17"/>
      <c r="E51" s="17"/>
      <c r="F51" s="18"/>
    </row>
    <row r="52" s="2" customFormat="1" ht="20.1" customHeight="1" spans="1:6">
      <c r="A52" s="15">
        <v>2296005</v>
      </c>
      <c r="B52" s="21" t="s">
        <v>420</v>
      </c>
      <c r="C52" s="17"/>
      <c r="D52" s="17"/>
      <c r="E52" s="17"/>
      <c r="F52" s="18"/>
    </row>
    <row r="53" s="2" customFormat="1" ht="20.1" customHeight="1" spans="1:6">
      <c r="A53" s="15">
        <v>2296006</v>
      </c>
      <c r="B53" s="21" t="s">
        <v>421</v>
      </c>
      <c r="C53" s="17">
        <v>10</v>
      </c>
      <c r="D53" s="17">
        <v>13</v>
      </c>
      <c r="E53" s="17">
        <v>3</v>
      </c>
      <c r="F53" s="18"/>
    </row>
    <row r="54" s="2" customFormat="1" ht="20.1" customHeight="1" spans="1:6">
      <c r="A54" s="15">
        <v>2296013</v>
      </c>
      <c r="B54" s="24" t="s">
        <v>422</v>
      </c>
      <c r="C54" s="17">
        <v>20</v>
      </c>
      <c r="D54" s="17">
        <v>48</v>
      </c>
      <c r="E54" s="17">
        <v>28</v>
      </c>
      <c r="F54" s="18"/>
    </row>
    <row r="55" s="2" customFormat="1" ht="20.1" customHeight="1" spans="1:6">
      <c r="A55" s="15">
        <v>232</v>
      </c>
      <c r="B55" s="25" t="s">
        <v>423</v>
      </c>
      <c r="C55" s="17">
        <f>C56</f>
        <v>885.02</v>
      </c>
      <c r="D55" s="17">
        <v>885.02</v>
      </c>
      <c r="E55" s="17"/>
      <c r="F55" s="18"/>
    </row>
    <row r="56" s="2" customFormat="1" ht="20.1" customHeight="1" spans="1:6">
      <c r="A56" s="15">
        <v>23204</v>
      </c>
      <c r="B56" s="25" t="s">
        <v>424</v>
      </c>
      <c r="C56" s="17">
        <f>SUM(C57:C60)</f>
        <v>885.02</v>
      </c>
      <c r="D56" s="17">
        <v>885.02</v>
      </c>
      <c r="E56" s="17"/>
      <c r="F56" s="18"/>
    </row>
    <row r="57" s="2" customFormat="1" ht="20.1" customHeight="1" spans="1:6">
      <c r="A57" s="15">
        <v>2320411</v>
      </c>
      <c r="B57" s="21" t="s">
        <v>425</v>
      </c>
      <c r="C57" s="17">
        <v>885.02</v>
      </c>
      <c r="D57" s="17">
        <v>885.02</v>
      </c>
      <c r="E57" s="17"/>
      <c r="F57" s="18"/>
    </row>
    <row r="58" s="2" customFormat="1" ht="20.1" customHeight="1" spans="1:6">
      <c r="A58" s="15">
        <v>2320431</v>
      </c>
      <c r="B58" s="21" t="s">
        <v>426</v>
      </c>
      <c r="C58" s="17"/>
      <c r="D58" s="17"/>
      <c r="E58" s="17"/>
      <c r="F58" s="18"/>
    </row>
    <row r="59" s="2" customFormat="1" ht="20.1" customHeight="1" spans="1:6">
      <c r="A59" s="15">
        <v>2320433</v>
      </c>
      <c r="B59" s="21" t="s">
        <v>427</v>
      </c>
      <c r="C59" s="17"/>
      <c r="D59" s="17"/>
      <c r="E59" s="17"/>
      <c r="F59" s="18"/>
    </row>
    <row r="60" s="2" customFormat="1" ht="20.1" customHeight="1" spans="1:6">
      <c r="A60" s="15">
        <v>2320498</v>
      </c>
      <c r="B60" s="21" t="s">
        <v>428</v>
      </c>
      <c r="C60" s="17"/>
      <c r="D60" s="17"/>
      <c r="E60" s="17"/>
      <c r="F60" s="18"/>
    </row>
    <row r="61" s="2" customFormat="1" ht="20.1" customHeight="1" spans="1:6">
      <c r="A61" s="15">
        <v>233</v>
      </c>
      <c r="B61" s="25" t="s">
        <v>429</v>
      </c>
      <c r="C61" s="17">
        <f>C62</f>
        <v>0</v>
      </c>
      <c r="D61" s="17"/>
      <c r="E61" s="17"/>
      <c r="F61" s="18"/>
    </row>
    <row r="62" s="2" customFormat="1" ht="20.1" customHeight="1" spans="1:6">
      <c r="A62" s="15">
        <v>23304</v>
      </c>
      <c r="B62" s="25" t="s">
        <v>430</v>
      </c>
      <c r="C62" s="17">
        <f>SUM(C63:C64)</f>
        <v>0</v>
      </c>
      <c r="D62" s="17"/>
      <c r="E62" s="17"/>
      <c r="F62" s="18"/>
    </row>
    <row r="63" s="2" customFormat="1" ht="20.1" customHeight="1" spans="1:6">
      <c r="A63" s="15">
        <v>2330411</v>
      </c>
      <c r="B63" s="21" t="s">
        <v>431</v>
      </c>
      <c r="C63" s="17"/>
      <c r="D63" s="17"/>
      <c r="E63" s="17"/>
      <c r="F63" s="18"/>
    </row>
    <row r="64" s="2" customFormat="1" ht="20.1" customHeight="1" spans="1:6">
      <c r="A64" s="15">
        <v>2330431</v>
      </c>
      <c r="B64" s="21" t="s">
        <v>432</v>
      </c>
      <c r="C64" s="17"/>
      <c r="D64" s="17"/>
      <c r="E64" s="17"/>
      <c r="F64" s="18"/>
    </row>
    <row r="65" s="2" customFormat="1" ht="20.1" customHeight="1" spans="1:6">
      <c r="A65" s="15">
        <v>234</v>
      </c>
      <c r="B65" s="26" t="s">
        <v>433</v>
      </c>
      <c r="C65" s="17">
        <f>C66+C70</f>
        <v>0</v>
      </c>
      <c r="D65" s="17"/>
      <c r="E65" s="17"/>
      <c r="F65" s="18"/>
    </row>
    <row r="66" s="2" customFormat="1" ht="20.1" customHeight="1" spans="1:6">
      <c r="A66" s="15">
        <v>23401</v>
      </c>
      <c r="B66" s="25" t="s">
        <v>434</v>
      </c>
      <c r="C66" s="17">
        <f>SUM(C67:C69)</f>
        <v>0</v>
      </c>
      <c r="D66" s="17"/>
      <c r="E66" s="17"/>
      <c r="F66" s="18"/>
    </row>
    <row r="67" s="2" customFormat="1" ht="20.1" customHeight="1" spans="1:6">
      <c r="A67" s="15">
        <v>2340101</v>
      </c>
      <c r="B67" s="24" t="s">
        <v>435</v>
      </c>
      <c r="C67" s="17"/>
      <c r="D67" s="17"/>
      <c r="E67" s="17"/>
      <c r="F67" s="18"/>
    </row>
    <row r="68" s="2" customFormat="1" ht="20.1" customHeight="1" spans="1:6">
      <c r="A68" s="15">
        <v>2340102</v>
      </c>
      <c r="B68" s="24" t="s">
        <v>436</v>
      </c>
      <c r="C68" s="17"/>
      <c r="D68" s="17"/>
      <c r="E68" s="17"/>
      <c r="F68" s="18"/>
    </row>
    <row r="69" s="2" customFormat="1" ht="15" spans="1:6">
      <c r="A69" s="15">
        <v>2340199</v>
      </c>
      <c r="B69" s="24" t="s">
        <v>437</v>
      </c>
      <c r="C69" s="17"/>
      <c r="D69" s="17"/>
      <c r="E69" s="17"/>
      <c r="F69" s="18"/>
    </row>
    <row r="70" s="2" customFormat="1" ht="15" spans="1:6">
      <c r="A70" s="15">
        <v>23402</v>
      </c>
      <c r="B70" s="25" t="s">
        <v>438</v>
      </c>
      <c r="C70" s="17">
        <f>C71</f>
        <v>0</v>
      </c>
      <c r="D70" s="17"/>
      <c r="E70" s="17"/>
      <c r="F70" s="18"/>
    </row>
    <row r="71" s="2" customFormat="1" ht="15" spans="1:6">
      <c r="A71" s="15">
        <v>2340299</v>
      </c>
      <c r="B71" s="24" t="s">
        <v>439</v>
      </c>
      <c r="C71" s="17"/>
      <c r="D71" s="17"/>
      <c r="E71" s="17"/>
      <c r="F71" s="18"/>
    </row>
    <row r="72" s="2" customFormat="1" ht="15" spans="1:6">
      <c r="A72" s="15"/>
      <c r="B72" s="27" t="s">
        <v>440</v>
      </c>
      <c r="C72" s="28">
        <f>C5+C10+C36+C39+C42+C45+C55+C61+C65</f>
        <v>83985.3</v>
      </c>
      <c r="D72" s="28">
        <f>D5+D10+D36+D39+D42+D45+D55+D61+D65</f>
        <v>10860.3</v>
      </c>
      <c r="E72" s="28">
        <f>E5+E10+E36+E39+E42+E45+E55+E61+E65</f>
        <v>-73125</v>
      </c>
      <c r="F72" s="18"/>
    </row>
    <row r="73" s="2" customFormat="1" ht="15" spans="1:6">
      <c r="A73" s="15"/>
      <c r="B73" s="27" t="s">
        <v>317</v>
      </c>
      <c r="C73" s="28"/>
      <c r="D73" s="28"/>
      <c r="E73" s="28"/>
      <c r="F73" s="18"/>
    </row>
    <row r="74" s="2" customFormat="1" ht="15" spans="1:6">
      <c r="A74" s="15">
        <v>230</v>
      </c>
      <c r="B74" s="29" t="s">
        <v>441</v>
      </c>
      <c r="C74" s="28">
        <f>C75+C76+C78+C80</f>
        <v>7257</v>
      </c>
      <c r="D74" s="28">
        <v>0</v>
      </c>
      <c r="E74" s="28">
        <v>-7257</v>
      </c>
      <c r="F74" s="18"/>
    </row>
    <row r="75" s="2" customFormat="1" ht="15" spans="1:6">
      <c r="A75" s="15">
        <v>23004</v>
      </c>
      <c r="B75" s="25" t="s">
        <v>442</v>
      </c>
      <c r="C75" s="17"/>
      <c r="D75" s="17"/>
      <c r="E75" s="17"/>
      <c r="F75" s="18"/>
    </row>
    <row r="76" s="2" customFormat="1" ht="15" spans="1:6">
      <c r="A76" s="15">
        <v>23008</v>
      </c>
      <c r="B76" s="25" t="s">
        <v>443</v>
      </c>
      <c r="C76" s="17">
        <f>C77</f>
        <v>7257</v>
      </c>
      <c r="D76" s="17">
        <v>0</v>
      </c>
      <c r="E76" s="17">
        <v>-7257</v>
      </c>
      <c r="F76" s="18"/>
    </row>
    <row r="77" s="2" customFormat="1" ht="15" spans="1:6">
      <c r="A77" s="15">
        <v>2300802</v>
      </c>
      <c r="B77" s="25" t="s">
        <v>444</v>
      </c>
      <c r="C77" s="17">
        <v>7257</v>
      </c>
      <c r="D77" s="17">
        <f>C77+E77</f>
        <v>0</v>
      </c>
      <c r="E77" s="17">
        <v>-7257</v>
      </c>
      <c r="F77" s="18"/>
    </row>
    <row r="78" s="2" customFormat="1" ht="15" spans="1:6">
      <c r="A78" s="15">
        <v>23009</v>
      </c>
      <c r="B78" s="25" t="s">
        <v>445</v>
      </c>
      <c r="C78" s="17">
        <f>C79</f>
        <v>0</v>
      </c>
      <c r="D78" s="17"/>
      <c r="E78" s="17"/>
      <c r="F78" s="18"/>
    </row>
    <row r="79" s="2" customFormat="1" ht="15" spans="1:6">
      <c r="A79" s="15">
        <v>2300902</v>
      </c>
      <c r="B79" s="25" t="s">
        <v>446</v>
      </c>
      <c r="C79" s="17"/>
      <c r="D79" s="17"/>
      <c r="E79" s="17"/>
      <c r="F79" s="18"/>
    </row>
    <row r="80" s="2" customFormat="1" ht="15" spans="1:6">
      <c r="A80" s="15">
        <v>23011</v>
      </c>
      <c r="B80" s="25" t="s">
        <v>447</v>
      </c>
      <c r="C80" s="17"/>
      <c r="D80" s="17"/>
      <c r="E80" s="17"/>
      <c r="F80" s="18"/>
    </row>
    <row r="81" s="2" customFormat="1" ht="15" spans="1:6">
      <c r="A81" s="15">
        <v>231</v>
      </c>
      <c r="B81" s="29" t="s">
        <v>448</v>
      </c>
      <c r="C81" s="17">
        <f>C82+C84</f>
        <v>0</v>
      </c>
      <c r="D81" s="17"/>
      <c r="E81" s="17"/>
      <c r="F81" s="18"/>
    </row>
    <row r="82" s="2" customFormat="1" ht="15" spans="1:6">
      <c r="A82" s="15">
        <v>23104</v>
      </c>
      <c r="B82" s="25" t="s">
        <v>449</v>
      </c>
      <c r="C82" s="17">
        <f>C83</f>
        <v>0</v>
      </c>
      <c r="D82" s="17"/>
      <c r="E82" s="17"/>
      <c r="F82" s="18"/>
    </row>
    <row r="83" s="2" customFormat="1" ht="15" spans="1:6">
      <c r="A83" s="15">
        <v>2310411</v>
      </c>
      <c r="B83" s="30" t="s">
        <v>450</v>
      </c>
      <c r="C83" s="17"/>
      <c r="D83" s="17"/>
      <c r="E83" s="17"/>
      <c r="F83" s="18"/>
    </row>
    <row r="84" s="2" customFormat="1" ht="15" spans="1:6">
      <c r="A84" s="15">
        <v>23105</v>
      </c>
      <c r="B84" s="25" t="s">
        <v>451</v>
      </c>
      <c r="C84" s="17"/>
      <c r="D84" s="17"/>
      <c r="E84" s="17"/>
      <c r="F84" s="18"/>
    </row>
    <row r="85" s="2" customFormat="1" ht="15" spans="1:6">
      <c r="A85" s="15"/>
      <c r="B85" s="31" t="s">
        <v>452</v>
      </c>
      <c r="C85" s="28">
        <f>C72+C74+C81</f>
        <v>91242.3</v>
      </c>
      <c r="D85" s="28">
        <f>D72+D74+D81</f>
        <v>10860.3</v>
      </c>
      <c r="E85" s="28">
        <f>E72+E74+E81</f>
        <v>-80382</v>
      </c>
      <c r="F85" s="18"/>
    </row>
    <row r="86" s="2" customFormat="1" ht="15" spans="3:6">
      <c r="C86" s="1"/>
      <c r="D86" s="1"/>
      <c r="E86" s="1"/>
      <c r="F86" s="32"/>
    </row>
    <row r="87" s="2" customFormat="1" ht="15" spans="3:6">
      <c r="C87" s="1"/>
      <c r="D87" s="1"/>
      <c r="E87" s="1"/>
      <c r="F87" s="32"/>
    </row>
    <row r="88" s="2" customFormat="1" ht="15" spans="3:6">
      <c r="C88" s="1"/>
      <c r="D88" s="1"/>
      <c r="E88" s="1"/>
      <c r="F88" s="32"/>
    </row>
    <row r="89" s="2" customFormat="1" ht="15" spans="3:6">
      <c r="C89" s="1"/>
      <c r="D89" s="1"/>
      <c r="E89" s="1"/>
      <c r="F89" s="32"/>
    </row>
    <row r="90" s="2" customFormat="1" ht="15" spans="3:6">
      <c r="C90" s="1"/>
      <c r="D90" s="1"/>
      <c r="E90" s="1"/>
      <c r="F90" s="32"/>
    </row>
    <row r="91" s="2" customFormat="1" ht="15" spans="3:6">
      <c r="C91" s="1"/>
      <c r="D91" s="1"/>
      <c r="E91" s="1"/>
      <c r="F91" s="32"/>
    </row>
    <row r="92" s="2" customFormat="1" ht="15" spans="3:6">
      <c r="C92" s="1"/>
      <c r="D92" s="1"/>
      <c r="E92" s="1"/>
      <c r="F92" s="32"/>
    </row>
    <row r="93" s="2" customFormat="1" ht="15" spans="3:6">
      <c r="C93" s="1"/>
      <c r="D93" s="1"/>
      <c r="E93" s="1"/>
      <c r="F93" s="32"/>
    </row>
    <row r="94" s="2" customFormat="1" ht="15" spans="3:6">
      <c r="C94" s="1"/>
      <c r="D94" s="1"/>
      <c r="E94" s="1"/>
      <c r="F94" s="32"/>
    </row>
    <row r="95" s="2" customFormat="1" ht="15" spans="3:6">
      <c r="C95" s="1"/>
      <c r="D95" s="1"/>
      <c r="E95" s="1"/>
      <c r="F95" s="32"/>
    </row>
    <row r="96" s="2" customFormat="1" ht="15" spans="3:6">
      <c r="C96" s="1"/>
      <c r="D96" s="1"/>
      <c r="E96" s="1"/>
      <c r="F96" s="32"/>
    </row>
    <row r="97" s="2" customFormat="1" ht="15" spans="3:6">
      <c r="C97" s="1"/>
      <c r="D97" s="1"/>
      <c r="E97" s="1"/>
      <c r="F97" s="32"/>
    </row>
  </sheetData>
  <mergeCells count="2">
    <mergeCell ref="A2:F2"/>
    <mergeCell ref="C3:F3"/>
  </mergeCells>
  <printOptions horizontalCentered="1"/>
  <pageMargins left="0.786805555555556" right="0.786805555555556" top="0.944444444444444" bottom="0.747916666666667" header="0.314583333333333" footer="0.511805555555556"/>
  <pageSetup paperSize="9" firstPageNumber="6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45、本级公共预算收入</vt:lpstr>
      <vt:lpstr>本级公共预算支出</vt:lpstr>
      <vt:lpstr>本级政府基金收入</vt:lpstr>
      <vt:lpstr>本级政府性基金支出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丽丽</cp:lastModifiedBy>
  <dcterms:created xsi:type="dcterms:W3CDTF">2006-09-16T00:00:00Z</dcterms:created>
  <cp:lastPrinted>2020-01-01T06:50:00Z</cp:lastPrinted>
  <dcterms:modified xsi:type="dcterms:W3CDTF">2025-05-06T09:18:10Z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B682F97ACDF645DEA5B93D81F72A69CC_13</vt:lpwstr>
  </property>
</Properties>
</file>